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A9E2D0B9-07E9-4620-8900-328424118059}" xr6:coauthVersionLast="47" xr6:coauthVersionMax="47" xr10:uidLastSave="{00000000-0000-0000-0000-000000000000}"/>
  <bookViews>
    <workbookView xWindow="-120" yWindow="-120" windowWidth="29040" windowHeight="15720" xr2:uid="{4DFD8820-5832-4DA0-ADEA-686706071304}"/>
  </bookViews>
  <sheets>
    <sheet name="TAHUNAN SD SWASTA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'TAHUNAN SD SWASTA '!$A$1:$AT$30</definedName>
    <definedName name="belanjasekolah">[2]!Table4[kegiatansekolah]</definedName>
    <definedName name="TblRKT">OFFSET('[3]1.2.Program Sekolah'!$AH$7,0,0,COUNTA('[3]1.2.Program Sekolah'!$AH:$AH)+1,1)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1" i="1" l="1"/>
  <c r="AX31" i="1"/>
  <c r="AW31" i="1"/>
  <c r="AV31" i="1"/>
  <c r="AS30" i="1"/>
  <c r="E30" i="1"/>
  <c r="D30" i="1"/>
  <c r="C30" i="1"/>
  <c r="AR29" i="1"/>
  <c r="AQ29" i="1"/>
  <c r="AT29" i="1" s="1"/>
  <c r="AP29" i="1"/>
  <c r="AO29" i="1"/>
  <c r="AN29" i="1"/>
  <c r="AM29" i="1"/>
  <c r="AL29" i="1"/>
  <c r="AK29" i="1"/>
  <c r="AI29" i="1"/>
  <c r="AH29" i="1"/>
  <c r="AG29" i="1"/>
  <c r="AJ29" i="1" s="1"/>
  <c r="AE29" i="1"/>
  <c r="AD29" i="1"/>
  <c r="AC29" i="1"/>
  <c r="AB29" i="1"/>
  <c r="AA29" i="1"/>
  <c r="AF29" i="1" s="1"/>
  <c r="Z29" i="1"/>
  <c r="Y29" i="1"/>
  <c r="W29" i="1"/>
  <c r="V29" i="1"/>
  <c r="U29" i="1"/>
  <c r="T29" i="1"/>
  <c r="S29" i="1"/>
  <c r="R29" i="1"/>
  <c r="AX29" i="1" s="1"/>
  <c r="Q29" i="1"/>
  <c r="X29" i="1" s="1"/>
  <c r="P29" i="1" s="1"/>
  <c r="O29" i="1"/>
  <c r="N29" i="1"/>
  <c r="K29" i="1"/>
  <c r="J29" i="1"/>
  <c r="I29" i="1"/>
  <c r="H29" i="1"/>
  <c r="G29" i="1"/>
  <c r="F29" i="1"/>
  <c r="L29" i="1" s="1"/>
  <c r="AR28" i="1"/>
  <c r="AT28" i="1" s="1"/>
  <c r="AQ28" i="1"/>
  <c r="AO28" i="1"/>
  <c r="AN28" i="1"/>
  <c r="AM28" i="1"/>
  <c r="AL28" i="1"/>
  <c r="AK28" i="1"/>
  <c r="AP28" i="1" s="1"/>
  <c r="AX28" i="1" s="1"/>
  <c r="AJ28" i="1"/>
  <c r="AI28" i="1"/>
  <c r="AH28" i="1"/>
  <c r="AG28" i="1"/>
  <c r="AE28" i="1"/>
  <c r="AD28" i="1"/>
  <c r="AC28" i="1"/>
  <c r="AB28" i="1"/>
  <c r="AA28" i="1"/>
  <c r="AF28" i="1" s="1"/>
  <c r="Z28" i="1"/>
  <c r="Y28" i="1"/>
  <c r="X28" i="1"/>
  <c r="P28" i="1" s="1"/>
  <c r="W28" i="1"/>
  <c r="V28" i="1"/>
  <c r="U28" i="1"/>
  <c r="T28" i="1"/>
  <c r="S28" i="1"/>
  <c r="R28" i="1"/>
  <c r="Q28" i="1"/>
  <c r="O28" i="1"/>
  <c r="N28" i="1"/>
  <c r="K28" i="1"/>
  <c r="L28" i="1" s="1"/>
  <c r="AV28" i="1" s="1"/>
  <c r="J28" i="1"/>
  <c r="I28" i="1"/>
  <c r="H28" i="1"/>
  <c r="G28" i="1"/>
  <c r="F28" i="1"/>
  <c r="AT27" i="1"/>
  <c r="AR27" i="1"/>
  <c r="AQ27" i="1"/>
  <c r="AO27" i="1"/>
  <c r="AN27" i="1"/>
  <c r="AM27" i="1"/>
  <c r="AL27" i="1"/>
  <c r="AK27" i="1"/>
  <c r="AP27" i="1" s="1"/>
  <c r="AI27" i="1"/>
  <c r="AH27" i="1"/>
  <c r="AG27" i="1"/>
  <c r="AJ27" i="1" s="1"/>
  <c r="AF27" i="1"/>
  <c r="AE27" i="1"/>
  <c r="AD27" i="1"/>
  <c r="AC27" i="1"/>
  <c r="AB27" i="1"/>
  <c r="AA27" i="1"/>
  <c r="Z27" i="1"/>
  <c r="Y27" i="1"/>
  <c r="BA27" i="1" s="1"/>
  <c r="BB27" i="1" s="1"/>
  <c r="W27" i="1"/>
  <c r="V27" i="1"/>
  <c r="U27" i="1"/>
  <c r="AY27" i="1" s="1"/>
  <c r="T27" i="1"/>
  <c r="AX27" i="1" s="1"/>
  <c r="S27" i="1"/>
  <c r="R27" i="1"/>
  <c r="Q27" i="1"/>
  <c r="X27" i="1" s="1"/>
  <c r="P27" i="1" s="1"/>
  <c r="O27" i="1"/>
  <c r="N27" i="1"/>
  <c r="M27" i="1"/>
  <c r="K27" i="1"/>
  <c r="J27" i="1"/>
  <c r="I27" i="1"/>
  <c r="H27" i="1"/>
  <c r="L27" i="1" s="1"/>
  <c r="G27" i="1"/>
  <c r="F27" i="1"/>
  <c r="AR26" i="1"/>
  <c r="AQ26" i="1"/>
  <c r="AT26" i="1" s="1"/>
  <c r="AP26" i="1"/>
  <c r="AO26" i="1"/>
  <c r="AN26" i="1"/>
  <c r="AM26" i="1"/>
  <c r="AL26" i="1"/>
  <c r="AK26" i="1"/>
  <c r="AI26" i="1"/>
  <c r="AH26" i="1"/>
  <c r="AJ26" i="1" s="1"/>
  <c r="AG26" i="1"/>
  <c r="AE26" i="1"/>
  <c r="AF26" i="1" s="1"/>
  <c r="AD26" i="1"/>
  <c r="AC26" i="1"/>
  <c r="AB26" i="1"/>
  <c r="AA26" i="1"/>
  <c r="Z26" i="1"/>
  <c r="Y26" i="1"/>
  <c r="BA26" i="1" s="1"/>
  <c r="BB26" i="1" s="1"/>
  <c r="W26" i="1"/>
  <c r="V26" i="1"/>
  <c r="U26" i="1"/>
  <c r="AY26" i="1" s="1"/>
  <c r="T26" i="1"/>
  <c r="S26" i="1"/>
  <c r="R26" i="1"/>
  <c r="AX26" i="1" s="1"/>
  <c r="Q26" i="1"/>
  <c r="X26" i="1" s="1"/>
  <c r="P26" i="1" s="1"/>
  <c r="O26" i="1"/>
  <c r="N26" i="1"/>
  <c r="M26" i="1"/>
  <c r="K26" i="1"/>
  <c r="J26" i="1"/>
  <c r="I26" i="1"/>
  <c r="H26" i="1"/>
  <c r="G26" i="1"/>
  <c r="F26" i="1"/>
  <c r="L26" i="1" s="1"/>
  <c r="AR25" i="1"/>
  <c r="AT25" i="1" s="1"/>
  <c r="AQ25" i="1"/>
  <c r="AO25" i="1"/>
  <c r="AP25" i="1" s="1"/>
  <c r="AN25" i="1"/>
  <c r="AM25" i="1"/>
  <c r="AL25" i="1"/>
  <c r="AK25" i="1"/>
  <c r="AI25" i="1"/>
  <c r="AH25" i="1"/>
  <c r="AG25" i="1"/>
  <c r="AJ25" i="1" s="1"/>
  <c r="AE25" i="1"/>
  <c r="AD25" i="1"/>
  <c r="AC25" i="1"/>
  <c r="AB25" i="1"/>
  <c r="AY25" i="1" s="1"/>
  <c r="AA25" i="1"/>
  <c r="Z25" i="1"/>
  <c r="Y25" i="1"/>
  <c r="BA25" i="1" s="1"/>
  <c r="BB25" i="1" s="1"/>
  <c r="W25" i="1"/>
  <c r="V25" i="1"/>
  <c r="U25" i="1"/>
  <c r="T25" i="1"/>
  <c r="S25" i="1"/>
  <c r="R25" i="1"/>
  <c r="Q25" i="1"/>
  <c r="X25" i="1" s="1"/>
  <c r="P25" i="1" s="1"/>
  <c r="O25" i="1"/>
  <c r="N25" i="1"/>
  <c r="M25" i="1"/>
  <c r="K25" i="1"/>
  <c r="J25" i="1"/>
  <c r="I25" i="1"/>
  <c r="H25" i="1"/>
  <c r="G25" i="1"/>
  <c r="F25" i="1"/>
  <c r="L25" i="1" s="1"/>
  <c r="AV25" i="1" s="1"/>
  <c r="AR24" i="1"/>
  <c r="AQ24" i="1"/>
  <c r="AT24" i="1" s="1"/>
  <c r="AO24" i="1"/>
  <c r="AN24" i="1"/>
  <c r="AM24" i="1"/>
  <c r="AL24" i="1"/>
  <c r="AP24" i="1" s="1"/>
  <c r="AK24" i="1"/>
  <c r="AI24" i="1"/>
  <c r="AJ24" i="1" s="1"/>
  <c r="AH24" i="1"/>
  <c r="AG24" i="1"/>
  <c r="AE24" i="1"/>
  <c r="AD24" i="1"/>
  <c r="AC24" i="1"/>
  <c r="AB24" i="1"/>
  <c r="AA24" i="1"/>
  <c r="AF24" i="1" s="1"/>
  <c r="Z24" i="1"/>
  <c r="BA24" i="1" s="1"/>
  <c r="BB24" i="1" s="1"/>
  <c r="Y24" i="1"/>
  <c r="W24" i="1"/>
  <c r="V24" i="1"/>
  <c r="U24" i="1"/>
  <c r="AY24" i="1" s="1"/>
  <c r="T24" i="1"/>
  <c r="S24" i="1"/>
  <c r="R24" i="1"/>
  <c r="Q24" i="1"/>
  <c r="X24" i="1" s="1"/>
  <c r="P24" i="1" s="1"/>
  <c r="O24" i="1"/>
  <c r="N24" i="1"/>
  <c r="M24" i="1"/>
  <c r="K24" i="1"/>
  <c r="J24" i="1"/>
  <c r="I24" i="1"/>
  <c r="H24" i="1"/>
  <c r="G24" i="1"/>
  <c r="F24" i="1"/>
  <c r="L24" i="1" s="1"/>
  <c r="AY23" i="1"/>
  <c r="AT23" i="1"/>
  <c r="AR23" i="1"/>
  <c r="AQ23" i="1"/>
  <c r="AO23" i="1"/>
  <c r="AN23" i="1"/>
  <c r="AM23" i="1"/>
  <c r="AL23" i="1"/>
  <c r="AK23" i="1"/>
  <c r="AP23" i="1" s="1"/>
  <c r="AX23" i="1" s="1"/>
  <c r="AJ23" i="1"/>
  <c r="AI23" i="1"/>
  <c r="AH23" i="1"/>
  <c r="AG23" i="1"/>
  <c r="AE23" i="1"/>
  <c r="AD23" i="1"/>
  <c r="AC23" i="1"/>
  <c r="AB23" i="1"/>
  <c r="AA23" i="1"/>
  <c r="AF23" i="1" s="1"/>
  <c r="Z23" i="1"/>
  <c r="Y23" i="1"/>
  <c r="BA23" i="1" s="1"/>
  <c r="BB23" i="1" s="1"/>
  <c r="X23" i="1"/>
  <c r="P23" i="1" s="1"/>
  <c r="W23" i="1"/>
  <c r="V23" i="1"/>
  <c r="U23" i="1"/>
  <c r="T23" i="1"/>
  <c r="S23" i="1"/>
  <c r="R23" i="1"/>
  <c r="Q23" i="1"/>
  <c r="O23" i="1"/>
  <c r="N23" i="1"/>
  <c r="M23" i="1"/>
  <c r="L23" i="1"/>
  <c r="K23" i="1"/>
  <c r="J23" i="1"/>
  <c r="I23" i="1"/>
  <c r="H23" i="1"/>
  <c r="G23" i="1"/>
  <c r="F23" i="1"/>
  <c r="AR22" i="1"/>
  <c r="AQ22" i="1"/>
  <c r="AT22" i="1" s="1"/>
  <c r="AO22" i="1"/>
  <c r="AN22" i="1"/>
  <c r="AM22" i="1"/>
  <c r="AL22" i="1"/>
  <c r="AK22" i="1"/>
  <c r="AP22" i="1" s="1"/>
  <c r="AX22" i="1" s="1"/>
  <c r="AI22" i="1"/>
  <c r="AJ22" i="1" s="1"/>
  <c r="AH22" i="1"/>
  <c r="AG22" i="1"/>
  <c r="AE22" i="1"/>
  <c r="AD22" i="1"/>
  <c r="AC22" i="1"/>
  <c r="AB22" i="1"/>
  <c r="AA22" i="1"/>
  <c r="AF22" i="1" s="1"/>
  <c r="Z22" i="1"/>
  <c r="BA22" i="1" s="1"/>
  <c r="BB22" i="1" s="1"/>
  <c r="Y22" i="1"/>
  <c r="W22" i="1"/>
  <c r="X22" i="1" s="1"/>
  <c r="P22" i="1" s="1"/>
  <c r="V22" i="1"/>
  <c r="U22" i="1"/>
  <c r="AY22" i="1" s="1"/>
  <c r="T22" i="1"/>
  <c r="S22" i="1"/>
  <c r="R22" i="1"/>
  <c r="Q22" i="1"/>
  <c r="O22" i="1"/>
  <c r="N22" i="1"/>
  <c r="M22" i="1"/>
  <c r="K22" i="1"/>
  <c r="L22" i="1" s="1"/>
  <c r="J22" i="1"/>
  <c r="I22" i="1"/>
  <c r="H22" i="1"/>
  <c r="G22" i="1"/>
  <c r="F22" i="1"/>
  <c r="AT21" i="1"/>
  <c r="AR21" i="1"/>
  <c r="AQ21" i="1"/>
  <c r="AO21" i="1"/>
  <c r="AP21" i="1" s="1"/>
  <c r="AN21" i="1"/>
  <c r="AM21" i="1"/>
  <c r="AL21" i="1"/>
  <c r="AK21" i="1"/>
  <c r="AI21" i="1"/>
  <c r="AH21" i="1"/>
  <c r="AG21" i="1"/>
  <c r="AJ21" i="1" s="1"/>
  <c r="AF21" i="1"/>
  <c r="AE21" i="1"/>
  <c r="AD21" i="1"/>
  <c r="AC21" i="1"/>
  <c r="AB21" i="1"/>
  <c r="AA21" i="1"/>
  <c r="Z21" i="1"/>
  <c r="Y21" i="1"/>
  <c r="BA21" i="1" s="1"/>
  <c r="BB21" i="1" s="1"/>
  <c r="W21" i="1"/>
  <c r="V21" i="1"/>
  <c r="U21" i="1"/>
  <c r="AY21" i="1" s="1"/>
  <c r="T21" i="1"/>
  <c r="S21" i="1"/>
  <c r="R21" i="1"/>
  <c r="Q21" i="1"/>
  <c r="X21" i="1" s="1"/>
  <c r="P21" i="1" s="1"/>
  <c r="O21" i="1"/>
  <c r="N21" i="1"/>
  <c r="M21" i="1"/>
  <c r="K21" i="1"/>
  <c r="J21" i="1"/>
  <c r="I21" i="1"/>
  <c r="H21" i="1"/>
  <c r="G21" i="1"/>
  <c r="F21" i="1"/>
  <c r="L21" i="1" s="1"/>
  <c r="AV21" i="1" s="1"/>
  <c r="AR20" i="1"/>
  <c r="AQ20" i="1"/>
  <c r="AT20" i="1" s="1"/>
  <c r="AP20" i="1"/>
  <c r="AO20" i="1"/>
  <c r="AN20" i="1"/>
  <c r="AM20" i="1"/>
  <c r="AL20" i="1"/>
  <c r="AK20" i="1"/>
  <c r="AI20" i="1"/>
  <c r="AH20" i="1"/>
  <c r="AG20" i="1"/>
  <c r="AJ20" i="1" s="1"/>
  <c r="AE20" i="1"/>
  <c r="AF20" i="1" s="1"/>
  <c r="AD20" i="1"/>
  <c r="AC20" i="1"/>
  <c r="AB20" i="1"/>
  <c r="AA20" i="1"/>
  <c r="Z20" i="1"/>
  <c r="Y20" i="1"/>
  <c r="BA20" i="1" s="1"/>
  <c r="BB20" i="1" s="1"/>
  <c r="W20" i="1"/>
  <c r="V20" i="1"/>
  <c r="U20" i="1"/>
  <c r="AY20" i="1" s="1"/>
  <c r="T20" i="1"/>
  <c r="S20" i="1"/>
  <c r="R20" i="1"/>
  <c r="AX20" i="1" s="1"/>
  <c r="Q20" i="1"/>
  <c r="X20" i="1" s="1"/>
  <c r="P20" i="1" s="1"/>
  <c r="O20" i="1"/>
  <c r="N20" i="1"/>
  <c r="M20" i="1"/>
  <c r="K20" i="1"/>
  <c r="J20" i="1"/>
  <c r="I20" i="1"/>
  <c r="H20" i="1"/>
  <c r="G20" i="1"/>
  <c r="F20" i="1"/>
  <c r="L20" i="1" s="1"/>
  <c r="AR19" i="1"/>
  <c r="AQ19" i="1"/>
  <c r="AT19" i="1" s="1"/>
  <c r="AO19" i="1"/>
  <c r="AP19" i="1" s="1"/>
  <c r="AN19" i="1"/>
  <c r="AM19" i="1"/>
  <c r="AL19" i="1"/>
  <c r="AK19" i="1"/>
  <c r="AI19" i="1"/>
  <c r="AH19" i="1"/>
  <c r="AG19" i="1"/>
  <c r="AJ19" i="1" s="1"/>
  <c r="AE19" i="1"/>
  <c r="AD19" i="1"/>
  <c r="AC19" i="1"/>
  <c r="AB19" i="1"/>
  <c r="AA19" i="1"/>
  <c r="AF19" i="1" s="1"/>
  <c r="Z19" i="1"/>
  <c r="Y19" i="1"/>
  <c r="BA19" i="1" s="1"/>
  <c r="BB19" i="1" s="1"/>
  <c r="W19" i="1"/>
  <c r="V19" i="1"/>
  <c r="U19" i="1"/>
  <c r="AY19" i="1" s="1"/>
  <c r="T19" i="1"/>
  <c r="S19" i="1"/>
  <c r="R19" i="1"/>
  <c r="Q19" i="1"/>
  <c r="X19" i="1" s="1"/>
  <c r="P19" i="1" s="1"/>
  <c r="O19" i="1"/>
  <c r="N19" i="1"/>
  <c r="M19" i="1"/>
  <c r="K19" i="1"/>
  <c r="J19" i="1"/>
  <c r="I19" i="1"/>
  <c r="H19" i="1"/>
  <c r="G19" i="1"/>
  <c r="F19" i="1"/>
  <c r="L19" i="1" s="1"/>
  <c r="AR18" i="1"/>
  <c r="AQ18" i="1"/>
  <c r="AT18" i="1" s="1"/>
  <c r="AO18" i="1"/>
  <c r="AN18" i="1"/>
  <c r="AM18" i="1"/>
  <c r="AL18" i="1"/>
  <c r="AK18" i="1"/>
  <c r="AP18" i="1" s="1"/>
  <c r="AI18" i="1"/>
  <c r="AJ18" i="1" s="1"/>
  <c r="AH18" i="1"/>
  <c r="AG18" i="1"/>
  <c r="AE18" i="1"/>
  <c r="AD18" i="1"/>
  <c r="AC18" i="1"/>
  <c r="AB18" i="1"/>
  <c r="AA18" i="1"/>
  <c r="AF18" i="1" s="1"/>
  <c r="Z18" i="1"/>
  <c r="BA18" i="1" s="1"/>
  <c r="BB18" i="1" s="1"/>
  <c r="Y18" i="1"/>
  <c r="W18" i="1"/>
  <c r="V18" i="1"/>
  <c r="U18" i="1"/>
  <c r="AY18" i="1" s="1"/>
  <c r="T18" i="1"/>
  <c r="S18" i="1"/>
  <c r="R18" i="1"/>
  <c r="AX18" i="1" s="1"/>
  <c r="Q18" i="1"/>
  <c r="O18" i="1"/>
  <c r="N18" i="1"/>
  <c r="M18" i="1"/>
  <c r="K18" i="1"/>
  <c r="J18" i="1"/>
  <c r="I18" i="1"/>
  <c r="H18" i="1"/>
  <c r="G18" i="1"/>
  <c r="F18" i="1"/>
  <c r="L18" i="1" s="1"/>
  <c r="AY17" i="1"/>
  <c r="AQ17" i="1"/>
  <c r="AT17" i="1" s="1"/>
  <c r="AO17" i="1"/>
  <c r="AN17" i="1"/>
  <c r="AM17" i="1"/>
  <c r="AL17" i="1"/>
  <c r="AK17" i="1"/>
  <c r="AP17" i="1" s="1"/>
  <c r="AX17" i="1" s="1"/>
  <c r="AJ17" i="1"/>
  <c r="AI17" i="1"/>
  <c r="AH17" i="1"/>
  <c r="AG17" i="1"/>
  <c r="AE17" i="1"/>
  <c r="AD17" i="1"/>
  <c r="AC17" i="1"/>
  <c r="AB17" i="1"/>
  <c r="AA17" i="1"/>
  <c r="AF17" i="1" s="1"/>
  <c r="Z17" i="1"/>
  <c r="Y17" i="1"/>
  <c r="BA17" i="1" s="1"/>
  <c r="BB17" i="1" s="1"/>
  <c r="X17" i="1"/>
  <c r="P17" i="1" s="1"/>
  <c r="W17" i="1"/>
  <c r="V17" i="1"/>
  <c r="U17" i="1"/>
  <c r="T17" i="1"/>
  <c r="S17" i="1"/>
  <c r="R17" i="1"/>
  <c r="Q17" i="1"/>
  <c r="O17" i="1"/>
  <c r="N17" i="1"/>
  <c r="M17" i="1"/>
  <c r="L17" i="1"/>
  <c r="K17" i="1"/>
  <c r="J17" i="1"/>
  <c r="I17" i="1"/>
  <c r="H17" i="1"/>
  <c r="G17" i="1"/>
  <c r="F17" i="1"/>
  <c r="AT16" i="1"/>
  <c r="AR16" i="1"/>
  <c r="AQ16" i="1"/>
  <c r="AO16" i="1"/>
  <c r="AN16" i="1"/>
  <c r="AM16" i="1"/>
  <c r="AL16" i="1"/>
  <c r="AK16" i="1"/>
  <c r="AP16" i="1" s="1"/>
  <c r="AI16" i="1"/>
  <c r="AH16" i="1"/>
  <c r="AG16" i="1"/>
  <c r="AJ16" i="1" s="1"/>
  <c r="AE16" i="1"/>
  <c r="AD16" i="1"/>
  <c r="AC16" i="1"/>
  <c r="AB16" i="1"/>
  <c r="AA16" i="1"/>
  <c r="AF16" i="1" s="1"/>
  <c r="Z16" i="1"/>
  <c r="Y16" i="1"/>
  <c r="BA16" i="1" s="1"/>
  <c r="BB16" i="1" s="1"/>
  <c r="W16" i="1"/>
  <c r="V16" i="1"/>
  <c r="U16" i="1"/>
  <c r="AY16" i="1" s="1"/>
  <c r="T16" i="1"/>
  <c r="S16" i="1"/>
  <c r="R16" i="1"/>
  <c r="Q16" i="1"/>
  <c r="X16" i="1" s="1"/>
  <c r="P16" i="1" s="1"/>
  <c r="O16" i="1"/>
  <c r="N16" i="1"/>
  <c r="M16" i="1"/>
  <c r="K16" i="1"/>
  <c r="J16" i="1"/>
  <c r="I16" i="1"/>
  <c r="H16" i="1"/>
  <c r="G16" i="1"/>
  <c r="F16" i="1"/>
  <c r="L16" i="1" s="1"/>
  <c r="AR15" i="1"/>
  <c r="AT15" i="1" s="1"/>
  <c r="AQ15" i="1"/>
  <c r="AO15" i="1"/>
  <c r="AN15" i="1"/>
  <c r="AM15" i="1"/>
  <c r="AL15" i="1"/>
  <c r="AK15" i="1"/>
  <c r="AP15" i="1" s="1"/>
  <c r="AI15" i="1"/>
  <c r="AH15" i="1"/>
  <c r="AG15" i="1"/>
  <c r="AJ15" i="1" s="1"/>
  <c r="AF15" i="1"/>
  <c r="AE15" i="1"/>
  <c r="AD15" i="1"/>
  <c r="AC15" i="1"/>
  <c r="AB15" i="1"/>
  <c r="AA15" i="1"/>
  <c r="Z15" i="1"/>
  <c r="Y15" i="1"/>
  <c r="BA15" i="1" s="1"/>
  <c r="BB15" i="1" s="1"/>
  <c r="W15" i="1"/>
  <c r="V15" i="1"/>
  <c r="U15" i="1"/>
  <c r="AY15" i="1" s="1"/>
  <c r="T15" i="1"/>
  <c r="S15" i="1"/>
  <c r="R15" i="1"/>
  <c r="Q15" i="1"/>
  <c r="X15" i="1" s="1"/>
  <c r="P15" i="1" s="1"/>
  <c r="O15" i="1"/>
  <c r="N15" i="1"/>
  <c r="M15" i="1"/>
  <c r="K15" i="1"/>
  <c r="J15" i="1"/>
  <c r="I15" i="1"/>
  <c r="H15" i="1"/>
  <c r="G15" i="1"/>
  <c r="F15" i="1"/>
  <c r="L15" i="1" s="1"/>
  <c r="AV15" i="1" s="1"/>
  <c r="AR14" i="1"/>
  <c r="AQ14" i="1"/>
  <c r="AT14" i="1" s="1"/>
  <c r="AP14" i="1"/>
  <c r="AO14" i="1"/>
  <c r="AN14" i="1"/>
  <c r="AM14" i="1"/>
  <c r="AL14" i="1"/>
  <c r="AK14" i="1"/>
  <c r="AI14" i="1"/>
  <c r="AH14" i="1"/>
  <c r="AG14" i="1"/>
  <c r="AJ14" i="1" s="1"/>
  <c r="AE14" i="1"/>
  <c r="AD14" i="1"/>
  <c r="AC14" i="1"/>
  <c r="AB14" i="1"/>
  <c r="AA14" i="1"/>
  <c r="AF14" i="1" s="1"/>
  <c r="Z14" i="1"/>
  <c r="Y14" i="1"/>
  <c r="BA14" i="1" s="1"/>
  <c r="BB14" i="1" s="1"/>
  <c r="W14" i="1"/>
  <c r="V14" i="1"/>
  <c r="U14" i="1"/>
  <c r="AY14" i="1" s="1"/>
  <c r="T14" i="1"/>
  <c r="S14" i="1"/>
  <c r="R14" i="1"/>
  <c r="AX14" i="1" s="1"/>
  <c r="Q14" i="1"/>
  <c r="X14" i="1" s="1"/>
  <c r="P14" i="1" s="1"/>
  <c r="O14" i="1"/>
  <c r="N14" i="1"/>
  <c r="M14" i="1"/>
  <c r="K14" i="1"/>
  <c r="J14" i="1"/>
  <c r="I14" i="1"/>
  <c r="H14" i="1"/>
  <c r="G14" i="1"/>
  <c r="F14" i="1"/>
  <c r="L14" i="1" s="1"/>
  <c r="AR13" i="1"/>
  <c r="AQ13" i="1"/>
  <c r="AT13" i="1" s="1"/>
  <c r="AO13" i="1"/>
  <c r="AN13" i="1"/>
  <c r="AM13" i="1"/>
  <c r="AL13" i="1"/>
  <c r="AK13" i="1"/>
  <c r="AP13" i="1" s="1"/>
  <c r="AI13" i="1"/>
  <c r="AH13" i="1"/>
  <c r="AG13" i="1"/>
  <c r="AJ13" i="1" s="1"/>
  <c r="AE13" i="1"/>
  <c r="AD13" i="1"/>
  <c r="AC13" i="1"/>
  <c r="AB13" i="1"/>
  <c r="AF13" i="1" s="1"/>
  <c r="AA13" i="1"/>
  <c r="Z13" i="1"/>
  <c r="Y13" i="1"/>
  <c r="BA13" i="1" s="1"/>
  <c r="BB13" i="1" s="1"/>
  <c r="W13" i="1"/>
  <c r="V13" i="1"/>
  <c r="U13" i="1"/>
  <c r="AY13" i="1" s="1"/>
  <c r="T13" i="1"/>
  <c r="S13" i="1"/>
  <c r="R13" i="1"/>
  <c r="Q13" i="1"/>
  <c r="X13" i="1" s="1"/>
  <c r="P13" i="1" s="1"/>
  <c r="O13" i="1"/>
  <c r="N13" i="1"/>
  <c r="M13" i="1"/>
  <c r="K13" i="1"/>
  <c r="J13" i="1"/>
  <c r="I13" i="1"/>
  <c r="H13" i="1"/>
  <c r="G13" i="1"/>
  <c r="F13" i="1"/>
  <c r="L13" i="1" s="1"/>
  <c r="AR12" i="1"/>
  <c r="AQ12" i="1"/>
  <c r="AT12" i="1" s="1"/>
  <c r="AO12" i="1"/>
  <c r="AN12" i="1"/>
  <c r="AM12" i="1"/>
  <c r="AL12" i="1"/>
  <c r="AP12" i="1" s="1"/>
  <c r="AK12" i="1"/>
  <c r="AI12" i="1"/>
  <c r="AH12" i="1"/>
  <c r="AG12" i="1"/>
  <c r="AJ12" i="1" s="1"/>
  <c r="AE12" i="1"/>
  <c r="AD12" i="1"/>
  <c r="AC12" i="1"/>
  <c r="AB12" i="1"/>
  <c r="AA12" i="1"/>
  <c r="AF12" i="1" s="1"/>
  <c r="Z12" i="1"/>
  <c r="BA12" i="1" s="1"/>
  <c r="BB12" i="1" s="1"/>
  <c r="Y12" i="1"/>
  <c r="W12" i="1"/>
  <c r="V12" i="1"/>
  <c r="U12" i="1"/>
  <c r="AY12" i="1" s="1"/>
  <c r="T12" i="1"/>
  <c r="S12" i="1"/>
  <c r="R12" i="1"/>
  <c r="Q12" i="1"/>
  <c r="X12" i="1" s="1"/>
  <c r="P12" i="1" s="1"/>
  <c r="O12" i="1"/>
  <c r="N12" i="1"/>
  <c r="M12" i="1"/>
  <c r="K12" i="1"/>
  <c r="J12" i="1"/>
  <c r="I12" i="1"/>
  <c r="H12" i="1"/>
  <c r="G12" i="1"/>
  <c r="F12" i="1"/>
  <c r="L12" i="1" s="1"/>
  <c r="AR11" i="1"/>
  <c r="AQ11" i="1"/>
  <c r="AT11" i="1" s="1"/>
  <c r="AO11" i="1"/>
  <c r="AN11" i="1"/>
  <c r="AM11" i="1"/>
  <c r="AL11" i="1"/>
  <c r="AK11" i="1"/>
  <c r="AP11" i="1" s="1"/>
  <c r="AX11" i="1" s="1"/>
  <c r="AJ11" i="1"/>
  <c r="AI11" i="1"/>
  <c r="AH11" i="1"/>
  <c r="AG11" i="1"/>
  <c r="AE11" i="1"/>
  <c r="AD11" i="1"/>
  <c r="AC11" i="1"/>
  <c r="AB11" i="1"/>
  <c r="AY11" i="1" s="1"/>
  <c r="AA11" i="1"/>
  <c r="AF11" i="1" s="1"/>
  <c r="Z11" i="1"/>
  <c r="Y11" i="1"/>
  <c r="BA11" i="1" s="1"/>
  <c r="BB11" i="1" s="1"/>
  <c r="X11" i="1"/>
  <c r="P11" i="1" s="1"/>
  <c r="W11" i="1"/>
  <c r="V11" i="1"/>
  <c r="U11" i="1"/>
  <c r="T11" i="1"/>
  <c r="S11" i="1"/>
  <c r="R11" i="1"/>
  <c r="Q11" i="1"/>
  <c r="O11" i="1"/>
  <c r="N11" i="1"/>
  <c r="M11" i="1"/>
  <c r="L11" i="1"/>
  <c r="K11" i="1"/>
  <c r="J11" i="1"/>
  <c r="I11" i="1"/>
  <c r="H11" i="1"/>
  <c r="G11" i="1"/>
  <c r="F11" i="1"/>
  <c r="BA10" i="1"/>
  <c r="BB10" i="1" s="1"/>
  <c r="AR10" i="1"/>
  <c r="AQ10" i="1"/>
  <c r="AT10" i="1" s="1"/>
  <c r="AO10" i="1"/>
  <c r="AN10" i="1"/>
  <c r="AM10" i="1"/>
  <c r="AL10" i="1"/>
  <c r="AK10" i="1"/>
  <c r="AP10" i="1" s="1"/>
  <c r="AI10" i="1"/>
  <c r="AH10" i="1"/>
  <c r="AG10" i="1"/>
  <c r="AJ10" i="1" s="1"/>
  <c r="AE10" i="1"/>
  <c r="AD10" i="1"/>
  <c r="AC10" i="1"/>
  <c r="AB10" i="1"/>
  <c r="AA10" i="1"/>
  <c r="AF10" i="1" s="1"/>
  <c r="Z10" i="1"/>
  <c r="Y10" i="1"/>
  <c r="W10" i="1"/>
  <c r="V10" i="1"/>
  <c r="U10" i="1"/>
  <c r="AY10" i="1" s="1"/>
  <c r="T10" i="1"/>
  <c r="S10" i="1"/>
  <c r="R10" i="1"/>
  <c r="Q10" i="1"/>
  <c r="X10" i="1" s="1"/>
  <c r="P10" i="1" s="1"/>
  <c r="O10" i="1"/>
  <c r="N10" i="1"/>
  <c r="M10" i="1"/>
  <c r="K10" i="1"/>
  <c r="J10" i="1"/>
  <c r="I10" i="1"/>
  <c r="H10" i="1"/>
  <c r="G10" i="1"/>
  <c r="L10" i="1" s="1"/>
  <c r="AV10" i="1" s="1"/>
  <c r="F10" i="1"/>
  <c r="AR9" i="1"/>
  <c r="AR30" i="1" s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BA9" i="1" s="1"/>
  <c r="BB9" i="1" s="1"/>
  <c r="W9" i="1"/>
  <c r="V9" i="1"/>
  <c r="U9" i="1"/>
  <c r="AY9" i="1" s="1"/>
  <c r="T9" i="1"/>
  <c r="AX9" i="1" s="1"/>
  <c r="S9" i="1"/>
  <c r="R9" i="1"/>
  <c r="Q9" i="1"/>
  <c r="O9" i="1"/>
  <c r="N9" i="1"/>
  <c r="M9" i="1"/>
  <c r="K9" i="1"/>
  <c r="J9" i="1"/>
  <c r="I9" i="1"/>
  <c r="H9" i="1"/>
  <c r="L9" i="1" s="1"/>
  <c r="G9" i="1"/>
  <c r="F9" i="1"/>
  <c r="AT8" i="1"/>
  <c r="AR8" i="1"/>
  <c r="AQ8" i="1"/>
  <c r="AQ30" i="1" s="1"/>
  <c r="AP8" i="1"/>
  <c r="AO8" i="1"/>
  <c r="AO30" i="1" s="1"/>
  <c r="AN8" i="1"/>
  <c r="AN30" i="1" s="1"/>
  <c r="AM8" i="1"/>
  <c r="AM30" i="1" s="1"/>
  <c r="AL8" i="1"/>
  <c r="AL30" i="1" s="1"/>
  <c r="AK8" i="1"/>
  <c r="AK30" i="1" s="1"/>
  <c r="AI8" i="1"/>
  <c r="AI30" i="1" s="1"/>
  <c r="AH8" i="1"/>
  <c r="AH30" i="1" s="1"/>
  <c r="AG8" i="1"/>
  <c r="AJ8" i="1" s="1"/>
  <c r="AE8" i="1"/>
  <c r="AE30" i="1" s="1"/>
  <c r="AD8" i="1"/>
  <c r="AD30" i="1" s="1"/>
  <c r="AC8" i="1"/>
  <c r="AC30" i="1" s="1"/>
  <c r="AB8" i="1"/>
  <c r="AB30" i="1" s="1"/>
  <c r="AA8" i="1"/>
  <c r="AA30" i="1" s="1"/>
  <c r="Z8" i="1"/>
  <c r="Z30" i="1" s="1"/>
  <c r="Y8" i="1"/>
  <c r="BA8" i="1" s="1"/>
  <c r="BB8" i="1" s="1"/>
  <c r="W8" i="1"/>
  <c r="W30" i="1" s="1"/>
  <c r="V8" i="1"/>
  <c r="V30" i="1" s="1"/>
  <c r="U8" i="1"/>
  <c r="AY8" i="1" s="1"/>
  <c r="T8" i="1"/>
  <c r="S8" i="1"/>
  <c r="S30" i="1" s="1"/>
  <c r="R8" i="1"/>
  <c r="R30" i="1" s="1"/>
  <c r="Q8" i="1"/>
  <c r="Q30" i="1" s="1"/>
  <c r="O8" i="1"/>
  <c r="O30" i="1" s="1"/>
  <c r="N8" i="1"/>
  <c r="N30" i="1" s="1"/>
  <c r="M8" i="1"/>
  <c r="M30" i="1" s="1"/>
  <c r="K8" i="1"/>
  <c r="K30" i="1" s="1"/>
  <c r="J8" i="1"/>
  <c r="J30" i="1" s="1"/>
  <c r="I8" i="1"/>
  <c r="I30" i="1" s="1"/>
  <c r="H8" i="1"/>
  <c r="G8" i="1"/>
  <c r="G30" i="1" s="1"/>
  <c r="F8" i="1"/>
  <c r="F30" i="1" s="1"/>
  <c r="T3" i="1"/>
  <c r="S3" i="1"/>
  <c r="R3" i="1"/>
  <c r="R4" i="1" s="1"/>
  <c r="G3" i="1"/>
  <c r="AX13" i="1" l="1"/>
  <c r="AX19" i="1"/>
  <c r="AV22" i="1"/>
  <c r="AW22" i="1" s="1"/>
  <c r="AV26" i="1"/>
  <c r="AW26" i="1" s="1"/>
  <c r="AV27" i="1"/>
  <c r="AV11" i="1"/>
  <c r="AV14" i="1"/>
  <c r="AW10" i="1"/>
  <c r="AV13" i="1"/>
  <c r="AW13" i="1" s="1"/>
  <c r="AV19" i="1"/>
  <c r="AW19" i="1" s="1"/>
  <c r="AX25" i="1"/>
  <c r="AP30" i="1"/>
  <c r="AX30" i="1" s="1"/>
  <c r="AW11" i="1"/>
  <c r="AX12" i="1"/>
  <c r="AX10" i="1"/>
  <c r="AX16" i="1"/>
  <c r="AW27" i="1"/>
  <c r="AV12" i="1"/>
  <c r="AW23" i="1"/>
  <c r="AX24" i="1"/>
  <c r="AW15" i="1"/>
  <c r="AJ30" i="1"/>
  <c r="AW14" i="1"/>
  <c r="AX15" i="1"/>
  <c r="AV16" i="1"/>
  <c r="AW16" i="1" s="1"/>
  <c r="AW20" i="1"/>
  <c r="AX21" i="1"/>
  <c r="AW21" i="1"/>
  <c r="AV24" i="1"/>
  <c r="AW24" i="1" s="1"/>
  <c r="AW28" i="1"/>
  <c r="AV29" i="1"/>
  <c r="AW29" i="1" s="1"/>
  <c r="AV17" i="1"/>
  <c r="AW17" i="1" s="1"/>
  <c r="AV20" i="1"/>
  <c r="AV23" i="1"/>
  <c r="AW12" i="1"/>
  <c r="AW25" i="1"/>
  <c r="AT9" i="1"/>
  <c r="U30" i="1"/>
  <c r="AY30" i="1" s="1"/>
  <c r="AG30" i="1"/>
  <c r="AF8" i="1"/>
  <c r="AF30" i="1" s="1"/>
  <c r="T30" i="1"/>
  <c r="AF25" i="1"/>
  <c r="X9" i="1"/>
  <c r="P9" i="1" s="1"/>
  <c r="AV9" i="1" s="1"/>
  <c r="Y30" i="1"/>
  <c r="H30" i="1"/>
  <c r="L8" i="1"/>
  <c r="X8" i="1"/>
  <c r="AX8" i="1"/>
  <c r="X18" i="1"/>
  <c r="P18" i="1" s="1"/>
  <c r="AV18" i="1" s="1"/>
  <c r="AW18" i="1" s="1"/>
  <c r="P8" i="1" l="1"/>
  <c r="P30" i="1" s="1"/>
  <c r="X30" i="1"/>
  <c r="AW9" i="1"/>
  <c r="AT30" i="1"/>
  <c r="L30" i="1"/>
  <c r="AV30" i="1" l="1"/>
  <c r="AW30" i="1" s="1"/>
  <c r="AV8" i="1"/>
  <c r="AW8" i="1" s="1"/>
</calcChain>
</file>

<file path=xl/sharedStrings.xml><?xml version="1.0" encoding="utf-8"?>
<sst xmlns="http://schemas.openxmlformats.org/spreadsheetml/2006/main" count="83" uniqueCount="74">
  <si>
    <t xml:space="preserve">DATA KAS BOS TINGKAT SD KOTA DUMAI </t>
  </si>
  <si>
    <t>TAHUN 2021</t>
  </si>
  <si>
    <t>No</t>
  </si>
  <si>
    <t>NAMA SEKOLAH</t>
  </si>
  <si>
    <t xml:space="preserve">SALDO AWAL </t>
  </si>
  <si>
    <t>PENERIMAAN</t>
  </si>
  <si>
    <t>JUMLAH PENERIMAAN</t>
  </si>
  <si>
    <t>SETOR BUNGA KE KASDA</t>
  </si>
  <si>
    <t xml:space="preserve">JUMLAH BUNGA BANK </t>
  </si>
  <si>
    <t xml:space="preserve">JUMLAH PAJAK BUNGA BANK 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</si>
  <si>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</si>
  <si>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</si>
  <si>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</si>
  <si>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</si>
  <si>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</si>
  <si>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</si>
  <si>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</si>
  <si>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</si>
  <si>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</si>
  <si>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</si>
  <si>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</si>
  <si>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</si>
  <si>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</si>
  <si>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</si>
  <si>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AFIRMASI</t>
  </si>
  <si>
    <t>ALOKASI DANA BOS KINERJA</t>
  </si>
  <si>
    <t>SETOR</t>
  </si>
  <si>
    <t>PENDAPATAN LAIN/TEMUAN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</si>
  <si>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</si>
  <si>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</si>
  <si>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</si>
  <si>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</si>
  <si>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</si>
  <si>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</si>
  <si>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</si>
  <si>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</si>
  <si>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</si>
  <si>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</si>
  <si>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</si>
  <si>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</si>
  <si>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</si>
  <si>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</si>
  <si>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</si>
  <si>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</si>
  <si>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SALDO BANK</t>
  </si>
  <si>
    <t>PAJAK YG BELUM DI SETOR/TUNAI</t>
  </si>
  <si>
    <t>TAHAP I</t>
  </si>
  <si>
    <t>TAHAP II</t>
  </si>
  <si>
    <t>BOS REGULER</t>
  </si>
  <si>
    <t>BOS AFIRMASI</t>
  </si>
  <si>
    <t>BOS KINERJA</t>
  </si>
  <si>
    <t>PUNGUT</t>
  </si>
  <si>
    <t>SD ESTOMIHI</t>
  </si>
  <si>
    <t>SDIT JAMIATUL MUSLIMIN</t>
  </si>
  <si>
    <t>SD FILIUS DEI</t>
  </si>
  <si>
    <t>SDIT AL IZZAH</t>
  </si>
  <si>
    <t>SD IT ATH THAARIQ 2 MUHAMMADIYAH DUMAI TIMUR</t>
  </si>
  <si>
    <t>SDS Cemerlang PGRI</t>
  </si>
  <si>
    <t>SD VICTORY</t>
  </si>
  <si>
    <t>SDIT ATH THAARIQ</t>
  </si>
  <si>
    <t>SD PERSAKTI</t>
  </si>
  <si>
    <t>SD SANTO TARCISIUS</t>
  </si>
  <si>
    <t>SD MAITREYAWIRA</t>
  </si>
  <si>
    <t>SDIT Salsabila</t>
  </si>
  <si>
    <t>SD 03 YKPP</t>
  </si>
  <si>
    <t>SDS IT MADANI</t>
  </si>
  <si>
    <t>SD KRISTEN KALAM KUDUS</t>
  </si>
  <si>
    <t>SDIT AL MADINAH</t>
  </si>
  <si>
    <t>SDIT AL-MANNAN DUMAI</t>
  </si>
  <si>
    <t>SDIT AQILA ZAHRA</t>
  </si>
  <si>
    <t>SD QUR`AN INABAH</t>
  </si>
  <si>
    <t>SD IT PLUS BAZMA BRILLIANT</t>
  </si>
  <si>
    <t>SD IT TAHFIZ BABUL KAROMAH</t>
  </si>
  <si>
    <t>SD IT AL - JADID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</si>
</sst>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_-;\-* #,##0_-;_-* &quot;-&quot;_-;_-@_-"/>
    <numFmt numFmtId="166" formatCode="_-&quot;Rp&quot;* #,##0_-;\-&quot;Rp&quot;* #,##0_-;_-&quot;Rp&quot;* &quot;-&quot;_-;_-@_-"/>
    <numFmt numFmtId="167" formatCode="_-[$Rp-421]* #,##0_-;\-[$Rp-421]* #,##0_-;_-[$Rp-421]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9"/>
      <name val="Tahoma"/>
      <family val="2"/>
    </font>
    <font>
      <sz val="11"/>
      <color theme="1"/>
      <name val="Calibri"/>
      <family val="2"/>
      <charset val="1"/>
      <scheme val="minor"/>
    </font>
    <font>
      <sz val="12"/>
      <name val="Tahoma"/>
      <family val="2"/>
    </font>
    <font>
      <sz val="10"/>
      <color theme="1"/>
      <name val="Bookman Old Style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0" fillId="0" borderId="0" xfId="0" applyNumberFormat="1"/>
    <xf numFmtId="41" fontId="0" fillId="0" borderId="0" xfId="0" applyNumberFormat="1"/>
    <xf numFmtId="41" fontId="0" fillId="0" borderId="0" xfId="2" applyFont="1" applyFill="1"/>
    <xf numFmtId="164" fontId="0" fillId="0" borderId="0" xfId="0" applyNumberFormat="1"/>
    <xf numFmtId="164" fontId="4" fillId="0" borderId="0" xfId="4" applyNumberFormat="1" applyFont="1" applyFill="1" applyBorder="1" applyAlignment="1">
      <alignment horizontal="center" vertical="top"/>
    </xf>
    <xf numFmtId="165" fontId="0" fillId="0" borderId="0" xfId="0" applyNumberFormat="1"/>
    <xf numFmtId="41" fontId="0" fillId="0" borderId="0" xfId="4" applyFont="1" applyFill="1"/>
    <xf numFmtId="164" fontId="6" fillId="0" borderId="0" xfId="5" applyNumberFormat="1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6" fontId="0" fillId="0" borderId="0" xfId="3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1" fontId="7" fillId="2" borderId="1" xfId="2" applyFont="1" applyFill="1" applyBorder="1" applyAlignment="1">
      <alignment horizontal="center" vertical="center" wrapText="1"/>
    </xf>
    <xf numFmtId="41" fontId="7" fillId="0" borderId="1" xfId="2" applyFont="1" applyFill="1" applyBorder="1" applyAlignment="1">
      <alignment horizontal="center" vertical="center" wrapText="1"/>
    </xf>
    <xf numFmtId="0" fontId="0" fillId="2" borderId="0" xfId="0" applyFill="1"/>
    <xf numFmtId="41" fontId="0" fillId="2" borderId="0" xfId="0" applyNumberFormat="1" applyFill="1"/>
    <xf numFmtId="41" fontId="0" fillId="2" borderId="1" xfId="2" applyFont="1" applyFill="1" applyBorder="1"/>
    <xf numFmtId="43" fontId="7" fillId="2" borderId="1" xfId="1" applyFont="1" applyFill="1" applyBorder="1" applyAlignment="1">
      <alignment horizontal="center" vertical="center" wrapText="1"/>
    </xf>
    <xf numFmtId="43" fontId="0" fillId="2" borderId="0" xfId="1" applyFont="1" applyFill="1"/>
    <xf numFmtId="41" fontId="0" fillId="2" borderId="1" xfId="2" applyFont="1" applyFill="1" applyBorder="1" applyAlignment="1">
      <alignment horizontal="center" vertical="center"/>
    </xf>
    <xf numFmtId="43" fontId="0" fillId="2" borderId="1" xfId="1" applyFont="1" applyFill="1" applyBorder="1"/>
    <xf numFmtId="41" fontId="7" fillId="3" borderId="1" xfId="2" applyFont="1" applyFill="1" applyBorder="1" applyAlignment="1">
      <alignment horizontal="center" vertical="center" wrapText="1"/>
    </xf>
    <xf numFmtId="0" fontId="0" fillId="3" borderId="0" xfId="0" applyFill="1"/>
    <xf numFmtId="41" fontId="0" fillId="3" borderId="0" xfId="0" applyNumberFormat="1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2" borderId="0" xfId="0" applyFont="1" applyFill="1"/>
    <xf numFmtId="0" fontId="7" fillId="0" borderId="1" xfId="0" applyFont="1" applyBorder="1" applyAlignment="1">
      <alignment horizontal="justify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0" applyNumberFormat="1"/>
    <xf numFmtId="41" fontId="0" fillId="0" borderId="0" xfId="2" applyFont="1"/>
  </cellXfs>
  <cellStyles count="6">
    <cellStyle name="Comma" xfId="1" builtinId="3"/>
    <cellStyle name="Comma [0]" xfId="2" builtinId="6"/>
    <cellStyle name="Comma [0] 2 10 2 2 2 2" xfId="5" xr:uid="{D3CE101D-D22B-4C90-9EBB-B640BE3B73BF}"/>
    <cellStyle name="Comma [0] 2 18" xfId="4" xr:uid="{3F5E204D-84C2-43A2-B543-D46F85E86118}"/>
    <cellStyle name="Currency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\Downloads\REKAP%20MAPPING%20BOS%20SD%20NEGERI%20DAN%20SWASTA%20SD%202025%20aset.xlsx" TargetMode="External"/><Relationship Id="rId1" Type="http://schemas.openxmlformats.org/officeDocument/2006/relationships/externalLinkPath" Target="REKAP%20MAPPING%20BOS%20SD%20NEGERI%20DAN%20SWASTA%20SD%202025%20as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WINDA/BOS/2019/LAPORAN%20BOS%20TW%20III%202019/PELAPORAN%20BOS%20TW%20III%202019/3_RAKS%20SD%20011%20TW%20III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2017/FD%20DIAN%2020172018/TW%201/Alpeka_BOS_2016-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 SWASTA"/>
      <sheetName val="FEBRUARI SWASTA "/>
      <sheetName val="MARET SWASTA "/>
      <sheetName val="APRIL SWASTA  "/>
      <sheetName val="MEI SWASTA "/>
      <sheetName val="JUNI SWASTA "/>
      <sheetName val="SEMESTER 1 SWASTA"/>
      <sheetName val="JULI SD SWASTA "/>
      <sheetName val="AGUS SD SWASTA "/>
      <sheetName val="SEP SD SWASTA  "/>
      <sheetName val="OKT SD SWASTA  "/>
      <sheetName val="NOP SD SWASTA"/>
      <sheetName val="DES SD SWASTA "/>
      <sheetName val="SEMSETER 2"/>
      <sheetName val="TAHUNAN SD SWASTA "/>
      <sheetName val="pajak swasta (2)"/>
      <sheetName val="pajak swasta"/>
      <sheetName val="JANUARI"/>
      <sheetName val="FEBRUARI"/>
      <sheetName val="MARET"/>
      <sheetName val="APRIL"/>
      <sheetName val="MEI"/>
      <sheetName val="JUNI"/>
      <sheetName val="SEMESTER 1"/>
      <sheetName val="JULI "/>
      <sheetName val="AGUSTUS"/>
      <sheetName val="SEPTEMBER"/>
      <sheetName val="OKTOBER"/>
      <sheetName val="NOPEMBER"/>
      <sheetName val="DESEMBER"/>
      <sheetName val="SEMESTER 2"/>
      <sheetName val="TAHUNAN SD NEGERI  "/>
      <sheetName val="pajak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145360000</v>
          </cell>
          <cell r="G8">
            <v>0</v>
          </cell>
          <cell r="I8">
            <v>22500000</v>
          </cell>
          <cell r="N8">
            <v>62430</v>
          </cell>
          <cell r="O8">
            <v>0</v>
          </cell>
          <cell r="Q8">
            <v>0</v>
          </cell>
          <cell r="R8">
            <v>124897966</v>
          </cell>
          <cell r="S8">
            <v>0</v>
          </cell>
          <cell r="T8">
            <v>0</v>
          </cell>
          <cell r="U8">
            <v>8495000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8495000</v>
          </cell>
          <cell r="AG8">
            <v>0</v>
          </cell>
          <cell r="AH8">
            <v>0</v>
          </cell>
          <cell r="AI8">
            <v>0</v>
          </cell>
          <cell r="AK8">
            <v>17674700</v>
          </cell>
          <cell r="AL8">
            <v>107223266</v>
          </cell>
          <cell r="AM8">
            <v>0</v>
          </cell>
          <cell r="AN8">
            <v>0</v>
          </cell>
          <cell r="AO8">
            <v>0</v>
          </cell>
        </row>
        <row r="9">
          <cell r="F9">
            <v>442980000</v>
          </cell>
          <cell r="G9">
            <v>0</v>
          </cell>
          <cell r="I9">
            <v>87000000</v>
          </cell>
          <cell r="N9">
            <v>602742</v>
          </cell>
          <cell r="O9">
            <v>602742</v>
          </cell>
          <cell r="Q9">
            <v>0</v>
          </cell>
          <cell r="R9">
            <v>357738300</v>
          </cell>
          <cell r="S9">
            <v>0</v>
          </cell>
          <cell r="T9">
            <v>41896250</v>
          </cell>
          <cell r="U9">
            <v>85241700</v>
          </cell>
          <cell r="V9">
            <v>0</v>
          </cell>
          <cell r="W9">
            <v>0</v>
          </cell>
          <cell r="Y9">
            <v>15265373</v>
          </cell>
          <cell r="Z9">
            <v>4358384</v>
          </cell>
          <cell r="AA9">
            <v>0</v>
          </cell>
          <cell r="AB9">
            <v>11500000</v>
          </cell>
          <cell r="AC9">
            <v>0</v>
          </cell>
          <cell r="AD9">
            <v>0</v>
          </cell>
          <cell r="AE9">
            <v>55233700</v>
          </cell>
          <cell r="AG9">
            <v>18508000</v>
          </cell>
          <cell r="AH9">
            <v>0</v>
          </cell>
          <cell r="AI9">
            <v>0</v>
          </cell>
          <cell r="AK9">
            <v>82820942</v>
          </cell>
          <cell r="AL9">
            <v>281153208</v>
          </cell>
          <cell r="AM9">
            <v>250000</v>
          </cell>
          <cell r="AN9">
            <v>35410400</v>
          </cell>
          <cell r="AO9">
            <v>0</v>
          </cell>
        </row>
        <row r="10">
          <cell r="F10">
            <v>87400000</v>
          </cell>
          <cell r="G10">
            <v>0</v>
          </cell>
          <cell r="I10">
            <v>22500000</v>
          </cell>
          <cell r="N10">
            <v>102847</v>
          </cell>
          <cell r="O10">
            <v>102847</v>
          </cell>
          <cell r="Q10">
            <v>0</v>
          </cell>
          <cell r="R10">
            <v>51173546</v>
          </cell>
          <cell r="S10">
            <v>0</v>
          </cell>
          <cell r="T10">
            <v>0</v>
          </cell>
          <cell r="U10">
            <v>36189000</v>
          </cell>
          <cell r="V10">
            <v>0</v>
          </cell>
          <cell r="W10">
            <v>0</v>
          </cell>
          <cell r="Y10">
            <v>3362359</v>
          </cell>
          <cell r="Z10">
            <v>3362359</v>
          </cell>
          <cell r="AA10">
            <v>0</v>
          </cell>
          <cell r="AB10">
            <v>22834000</v>
          </cell>
          <cell r="AC10">
            <v>0</v>
          </cell>
          <cell r="AD10">
            <v>0</v>
          </cell>
          <cell r="AE10">
            <v>13355000</v>
          </cell>
          <cell r="AG10">
            <v>0</v>
          </cell>
          <cell r="AH10">
            <v>0</v>
          </cell>
          <cell r="AI10">
            <v>0</v>
          </cell>
          <cell r="AK10">
            <v>555000</v>
          </cell>
          <cell r="AL10">
            <v>50618546</v>
          </cell>
          <cell r="AM10">
            <v>0</v>
          </cell>
          <cell r="AN10">
            <v>0</v>
          </cell>
          <cell r="AO10">
            <v>0</v>
          </cell>
        </row>
        <row r="11">
          <cell r="F11">
            <v>280600000</v>
          </cell>
          <cell r="G11">
            <v>0</v>
          </cell>
          <cell r="H11">
            <v>0</v>
          </cell>
          <cell r="I11">
            <v>22500000</v>
          </cell>
          <cell r="J11">
            <v>0</v>
          </cell>
          <cell r="K11">
            <v>0</v>
          </cell>
          <cell r="M11">
            <v>0</v>
          </cell>
          <cell r="N11">
            <v>432691</v>
          </cell>
          <cell r="O11">
            <v>432691</v>
          </cell>
          <cell r="Q11">
            <v>0</v>
          </cell>
          <cell r="R11">
            <v>111351390</v>
          </cell>
          <cell r="S11">
            <v>0</v>
          </cell>
          <cell r="T11">
            <v>0</v>
          </cell>
          <cell r="U11">
            <v>31640000</v>
          </cell>
          <cell r="V11">
            <v>0</v>
          </cell>
          <cell r="W11">
            <v>0</v>
          </cell>
          <cell r="Y11">
            <v>14684329</v>
          </cell>
          <cell r="Z11">
            <v>14684329</v>
          </cell>
          <cell r="AA11">
            <v>0</v>
          </cell>
          <cell r="AB11">
            <v>31640000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17235200</v>
          </cell>
          <cell r="AL11">
            <v>94116190</v>
          </cell>
          <cell r="AM11">
            <v>0</v>
          </cell>
          <cell r="AN11">
            <v>0</v>
          </cell>
          <cell r="AO11">
            <v>0</v>
          </cell>
        </row>
        <row r="12">
          <cell r="F12">
            <v>143520000</v>
          </cell>
          <cell r="G12">
            <v>0</v>
          </cell>
          <cell r="H12">
            <v>0</v>
          </cell>
          <cell r="I12">
            <v>22500000</v>
          </cell>
          <cell r="J12">
            <v>0</v>
          </cell>
          <cell r="K12">
            <v>0</v>
          </cell>
          <cell r="M12">
            <v>0</v>
          </cell>
          <cell r="N12">
            <v>166267</v>
          </cell>
          <cell r="O12">
            <v>0</v>
          </cell>
          <cell r="Q12">
            <v>0</v>
          </cell>
          <cell r="R12">
            <v>124581000</v>
          </cell>
          <cell r="S12">
            <v>0</v>
          </cell>
          <cell r="T12">
            <v>7652205</v>
          </cell>
          <cell r="U12">
            <v>18939000</v>
          </cell>
          <cell r="V12">
            <v>0</v>
          </cell>
          <cell r="W12">
            <v>0</v>
          </cell>
          <cell r="Y12">
            <v>2278955</v>
          </cell>
          <cell r="Z12">
            <v>2278955</v>
          </cell>
          <cell r="AA12">
            <v>0</v>
          </cell>
          <cell r="AB12">
            <v>8839000</v>
          </cell>
          <cell r="AC12">
            <v>0</v>
          </cell>
          <cell r="AD12">
            <v>0</v>
          </cell>
          <cell r="AE12">
            <v>10100000</v>
          </cell>
          <cell r="AG12">
            <v>0</v>
          </cell>
          <cell r="AH12">
            <v>0</v>
          </cell>
          <cell r="AI12">
            <v>0</v>
          </cell>
          <cell r="AK12">
            <v>42602850</v>
          </cell>
          <cell r="AL12">
            <v>86260355</v>
          </cell>
          <cell r="AM12">
            <v>3370000</v>
          </cell>
          <cell r="AN12">
            <v>0</v>
          </cell>
          <cell r="AO12">
            <v>0</v>
          </cell>
        </row>
        <row r="13">
          <cell r="F13">
            <v>32200000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3903</v>
          </cell>
          <cell r="O13">
            <v>3903</v>
          </cell>
          <cell r="Q13">
            <v>0</v>
          </cell>
          <cell r="R13">
            <v>26550000</v>
          </cell>
          <cell r="S13">
            <v>0</v>
          </cell>
          <cell r="T13">
            <v>0</v>
          </cell>
          <cell r="U13">
            <v>2650000</v>
          </cell>
          <cell r="V13">
            <v>0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2500000</v>
          </cell>
          <cell r="AC13">
            <v>0</v>
          </cell>
          <cell r="AD13">
            <v>0</v>
          </cell>
          <cell r="AE13">
            <v>150000</v>
          </cell>
          <cell r="AG13">
            <v>0</v>
          </cell>
          <cell r="AH13">
            <v>0</v>
          </cell>
          <cell r="AI13">
            <v>0</v>
          </cell>
          <cell r="AK13">
            <v>7460840</v>
          </cell>
          <cell r="AL13">
            <v>19089160</v>
          </cell>
          <cell r="AM13">
            <v>0</v>
          </cell>
          <cell r="AN13">
            <v>0</v>
          </cell>
          <cell r="AO13">
            <v>0</v>
          </cell>
        </row>
        <row r="14">
          <cell r="F14">
            <v>75440000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1359</v>
          </cell>
          <cell r="O14">
            <v>0</v>
          </cell>
          <cell r="Q14">
            <v>0</v>
          </cell>
          <cell r="R14">
            <v>75440000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2894250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8913800</v>
          </cell>
          <cell r="AL14">
            <v>43342200</v>
          </cell>
          <cell r="AM14">
            <v>0</v>
          </cell>
          <cell r="AN14">
            <v>23184000</v>
          </cell>
          <cell r="AO14">
            <v>0</v>
          </cell>
        </row>
        <row r="15">
          <cell r="F15">
            <v>256220000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311083</v>
          </cell>
          <cell r="O15">
            <v>311083</v>
          </cell>
          <cell r="Q15">
            <v>0</v>
          </cell>
          <cell r="R15">
            <v>176412614</v>
          </cell>
          <cell r="S15">
            <v>0</v>
          </cell>
          <cell r="T15">
            <v>0</v>
          </cell>
          <cell r="U15">
            <v>16792000</v>
          </cell>
          <cell r="V15">
            <v>0</v>
          </cell>
          <cell r="W15">
            <v>0</v>
          </cell>
          <cell r="Y15">
            <v>3551406</v>
          </cell>
          <cell r="Z15">
            <v>3551406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9512000</v>
          </cell>
          <cell r="AG15">
            <v>7280000</v>
          </cell>
          <cell r="AH15">
            <v>0</v>
          </cell>
          <cell r="AI15">
            <v>0</v>
          </cell>
          <cell r="AK15">
            <v>31355315</v>
          </cell>
          <cell r="AL15">
            <v>141272299</v>
          </cell>
          <cell r="AM15">
            <v>2700000</v>
          </cell>
          <cell r="AN15">
            <v>1085000</v>
          </cell>
          <cell r="AO15">
            <v>0</v>
          </cell>
        </row>
        <row r="16">
          <cell r="F16">
            <v>74060000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2528</v>
          </cell>
          <cell r="O16">
            <v>2528</v>
          </cell>
          <cell r="Q16">
            <v>0</v>
          </cell>
          <cell r="R16">
            <v>64470000</v>
          </cell>
          <cell r="S16">
            <v>0</v>
          </cell>
          <cell r="T16">
            <v>0</v>
          </cell>
          <cell r="U16">
            <v>9590000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9590000</v>
          </cell>
          <cell r="AG16">
            <v>0</v>
          </cell>
          <cell r="AH16">
            <v>0</v>
          </cell>
          <cell r="AI16">
            <v>0</v>
          </cell>
          <cell r="AK16">
            <v>14557000</v>
          </cell>
          <cell r="AL16">
            <v>41913000</v>
          </cell>
          <cell r="AM16">
            <v>8000000</v>
          </cell>
          <cell r="AN16">
            <v>0</v>
          </cell>
          <cell r="AO16">
            <v>0</v>
          </cell>
        </row>
        <row r="17">
          <cell r="F17">
            <v>497260000</v>
          </cell>
          <cell r="G17">
            <v>0</v>
          </cell>
          <cell r="H17">
            <v>0</v>
          </cell>
          <cell r="I17">
            <v>22500000</v>
          </cell>
          <cell r="J17">
            <v>0</v>
          </cell>
          <cell r="K17">
            <v>0</v>
          </cell>
          <cell r="M17">
            <v>0</v>
          </cell>
          <cell r="N17">
            <v>543311</v>
          </cell>
          <cell r="O17">
            <v>543311</v>
          </cell>
          <cell r="Q17">
            <v>0</v>
          </cell>
          <cell r="R17">
            <v>289661164</v>
          </cell>
          <cell r="S17">
            <v>0</v>
          </cell>
          <cell r="T17">
            <v>0</v>
          </cell>
          <cell r="U17">
            <v>155150000</v>
          </cell>
          <cell r="V17">
            <v>0</v>
          </cell>
          <cell r="W17">
            <v>0</v>
          </cell>
          <cell r="Y17">
            <v>34808539</v>
          </cell>
          <cell r="Z17">
            <v>34808539</v>
          </cell>
          <cell r="AA17">
            <v>0</v>
          </cell>
          <cell r="AB17">
            <v>54508000</v>
          </cell>
          <cell r="AC17">
            <v>0</v>
          </cell>
          <cell r="AD17">
            <v>0</v>
          </cell>
          <cell r="AE17">
            <v>5186000</v>
          </cell>
          <cell r="AG17">
            <v>95456000</v>
          </cell>
          <cell r="AH17">
            <v>0</v>
          </cell>
          <cell r="AI17">
            <v>0</v>
          </cell>
          <cell r="AK17">
            <v>91580630</v>
          </cell>
          <cell r="AL17">
            <v>172971734</v>
          </cell>
          <cell r="AM17">
            <v>0</v>
          </cell>
          <cell r="AN17">
            <v>25108800</v>
          </cell>
          <cell r="AO17">
            <v>0</v>
          </cell>
        </row>
        <row r="18">
          <cell r="F18">
            <v>74060000</v>
          </cell>
          <cell r="G18">
            <v>0</v>
          </cell>
          <cell r="H18">
            <v>0</v>
          </cell>
          <cell r="I18">
            <v>22500000</v>
          </cell>
          <cell r="J18">
            <v>0</v>
          </cell>
          <cell r="K18">
            <v>0</v>
          </cell>
          <cell r="M18">
            <v>0</v>
          </cell>
          <cell r="N18">
            <v>107513</v>
          </cell>
          <cell r="O18">
            <v>107513</v>
          </cell>
          <cell r="Q18">
            <v>0</v>
          </cell>
          <cell r="R18">
            <v>46378000</v>
          </cell>
          <cell r="S18">
            <v>0</v>
          </cell>
          <cell r="T18">
            <v>3300000</v>
          </cell>
          <cell r="U18">
            <v>27500000</v>
          </cell>
          <cell r="V18">
            <v>0</v>
          </cell>
          <cell r="W18">
            <v>0</v>
          </cell>
          <cell r="Y18">
            <v>3526221</v>
          </cell>
          <cell r="Z18">
            <v>3526221</v>
          </cell>
          <cell r="AA18">
            <v>0</v>
          </cell>
          <cell r="AB18">
            <v>17500000</v>
          </cell>
          <cell r="AC18">
            <v>0</v>
          </cell>
          <cell r="AD18">
            <v>0</v>
          </cell>
          <cell r="AE18">
            <v>10000000</v>
          </cell>
          <cell r="AG18">
            <v>0</v>
          </cell>
          <cell r="AH18">
            <v>0</v>
          </cell>
          <cell r="AI18">
            <v>0</v>
          </cell>
          <cell r="AK18">
            <v>18080000</v>
          </cell>
          <cell r="AL18">
            <v>24098000</v>
          </cell>
          <cell r="AM18">
            <v>7500000</v>
          </cell>
          <cell r="AN18">
            <v>0</v>
          </cell>
          <cell r="AO18">
            <v>0</v>
          </cell>
        </row>
        <row r="19">
          <cell r="F19">
            <v>74060000</v>
          </cell>
          <cell r="G19">
            <v>0</v>
          </cell>
          <cell r="H19">
            <v>0</v>
          </cell>
          <cell r="I19">
            <v>22500000</v>
          </cell>
          <cell r="J19">
            <v>0</v>
          </cell>
          <cell r="K19">
            <v>0</v>
          </cell>
          <cell r="M19">
            <v>0</v>
          </cell>
          <cell r="N19">
            <v>75912</v>
          </cell>
          <cell r="O19">
            <v>75912</v>
          </cell>
          <cell r="Q19">
            <v>0</v>
          </cell>
          <cell r="R19">
            <v>62690000</v>
          </cell>
          <cell r="S19">
            <v>0</v>
          </cell>
          <cell r="T19">
            <v>0</v>
          </cell>
          <cell r="U19">
            <v>11370000</v>
          </cell>
          <cell r="V19">
            <v>0</v>
          </cell>
          <cell r="W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2000000</v>
          </cell>
          <cell r="AC19">
            <v>0</v>
          </cell>
          <cell r="AD19">
            <v>0</v>
          </cell>
          <cell r="AE19">
            <v>0</v>
          </cell>
          <cell r="AG19">
            <v>9370000</v>
          </cell>
          <cell r="AH19">
            <v>0</v>
          </cell>
          <cell r="AI19">
            <v>0</v>
          </cell>
          <cell r="AK19">
            <v>24533000</v>
          </cell>
          <cell r="AL19">
            <v>37277000</v>
          </cell>
          <cell r="AM19">
            <v>0</v>
          </cell>
          <cell r="AN19">
            <v>880000</v>
          </cell>
          <cell r="AO19">
            <v>0</v>
          </cell>
        </row>
        <row r="20">
          <cell r="F20">
            <v>79120000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36822</v>
          </cell>
          <cell r="O20">
            <v>36822</v>
          </cell>
          <cell r="Q20">
            <v>0</v>
          </cell>
          <cell r="R20">
            <v>58910000</v>
          </cell>
          <cell r="S20">
            <v>0</v>
          </cell>
          <cell r="T20">
            <v>0</v>
          </cell>
          <cell r="U20">
            <v>20210000</v>
          </cell>
          <cell r="V20">
            <v>0</v>
          </cell>
          <cell r="W20">
            <v>0</v>
          </cell>
          <cell r="Y20">
            <v>1401590</v>
          </cell>
          <cell r="Z20">
            <v>1401590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20210000</v>
          </cell>
          <cell r="AG20">
            <v>0</v>
          </cell>
          <cell r="AH20">
            <v>0</v>
          </cell>
          <cell r="AI20">
            <v>0</v>
          </cell>
          <cell r="AK20">
            <v>19420000</v>
          </cell>
          <cell r="AL20">
            <v>38790000</v>
          </cell>
          <cell r="AM20">
            <v>700000</v>
          </cell>
          <cell r="AN20">
            <v>0</v>
          </cell>
          <cell r="AO20">
            <v>0</v>
          </cell>
        </row>
        <row r="21">
          <cell r="F21">
            <v>7820000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2865</v>
          </cell>
          <cell r="O21">
            <v>2865</v>
          </cell>
          <cell r="Q21">
            <v>0</v>
          </cell>
          <cell r="R21">
            <v>7820000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1431900</v>
          </cell>
          <cell r="AL21">
            <v>6388100</v>
          </cell>
          <cell r="AM21">
            <v>0</v>
          </cell>
          <cell r="AN21">
            <v>0</v>
          </cell>
          <cell r="AO21">
            <v>0</v>
          </cell>
        </row>
        <row r="22">
          <cell r="F22">
            <v>111320000</v>
          </cell>
          <cell r="G22">
            <v>0</v>
          </cell>
          <cell r="H22">
            <v>0</v>
          </cell>
          <cell r="I22">
            <v>22500000</v>
          </cell>
          <cell r="J22">
            <v>0</v>
          </cell>
          <cell r="K22">
            <v>0</v>
          </cell>
          <cell r="M22">
            <v>0</v>
          </cell>
          <cell r="N22">
            <v>48433</v>
          </cell>
          <cell r="O22">
            <v>48433</v>
          </cell>
          <cell r="Q22">
            <v>0</v>
          </cell>
          <cell r="R22">
            <v>82507870</v>
          </cell>
          <cell r="S22">
            <v>0</v>
          </cell>
          <cell r="T22">
            <v>13305000</v>
          </cell>
          <cell r="U22">
            <v>25500000</v>
          </cell>
          <cell r="V22">
            <v>0</v>
          </cell>
          <cell r="W22">
            <v>0</v>
          </cell>
          <cell r="Y22">
            <v>4191817</v>
          </cell>
          <cell r="Z22">
            <v>4191817</v>
          </cell>
          <cell r="AA22">
            <v>0</v>
          </cell>
          <cell r="AB22">
            <v>25500000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36891370</v>
          </cell>
          <cell r="AL22">
            <v>16835000</v>
          </cell>
          <cell r="AM22">
            <v>42086500</v>
          </cell>
          <cell r="AN22">
            <v>0</v>
          </cell>
          <cell r="AO22">
            <v>0</v>
          </cell>
        </row>
        <row r="23">
          <cell r="F23">
            <v>120060000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41807</v>
          </cell>
          <cell r="O23">
            <v>41807</v>
          </cell>
          <cell r="Q23">
            <v>0</v>
          </cell>
          <cell r="R23">
            <v>82788500</v>
          </cell>
          <cell r="S23">
            <v>0</v>
          </cell>
          <cell r="T23">
            <v>0</v>
          </cell>
          <cell r="U23">
            <v>37271500</v>
          </cell>
          <cell r="V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  <cell r="AB23">
            <v>10230800</v>
          </cell>
          <cell r="AC23">
            <v>0</v>
          </cell>
          <cell r="AD23">
            <v>0</v>
          </cell>
          <cell r="AE23">
            <v>27040700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L23">
            <v>80022300</v>
          </cell>
          <cell r="AM23">
            <v>600000</v>
          </cell>
          <cell r="AN23">
            <v>2166200</v>
          </cell>
          <cell r="AO23">
            <v>0</v>
          </cell>
        </row>
        <row r="24">
          <cell r="F24">
            <v>183540000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184125</v>
          </cell>
          <cell r="O24">
            <v>184125</v>
          </cell>
          <cell r="Q24">
            <v>0</v>
          </cell>
          <cell r="R24">
            <v>159540000</v>
          </cell>
          <cell r="S24">
            <v>0</v>
          </cell>
          <cell r="T24">
            <v>0</v>
          </cell>
          <cell r="U24">
            <v>24000000</v>
          </cell>
          <cell r="V24">
            <v>0</v>
          </cell>
          <cell r="W24">
            <v>0</v>
          </cell>
          <cell r="Y24">
            <v>4728050</v>
          </cell>
          <cell r="Z24">
            <v>4728050</v>
          </cell>
          <cell r="AA24">
            <v>0</v>
          </cell>
          <cell r="AB24">
            <v>24000000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28868500</v>
          </cell>
          <cell r="AL24">
            <v>130671500</v>
          </cell>
          <cell r="AM24">
            <v>0</v>
          </cell>
          <cell r="AN24">
            <v>0</v>
          </cell>
          <cell r="AO24">
            <v>0</v>
          </cell>
        </row>
        <row r="25">
          <cell r="F25">
            <v>101660000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19730</v>
          </cell>
          <cell r="O25">
            <v>19730</v>
          </cell>
          <cell r="Q25">
            <v>0</v>
          </cell>
          <cell r="R25">
            <v>82560000</v>
          </cell>
          <cell r="S25">
            <v>0</v>
          </cell>
          <cell r="T25">
            <v>0</v>
          </cell>
          <cell r="U25">
            <v>19100000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A25">
            <v>0</v>
          </cell>
          <cell r="AB25">
            <v>11000000</v>
          </cell>
          <cell r="AC25">
            <v>0</v>
          </cell>
          <cell r="AD25">
            <v>0</v>
          </cell>
          <cell r="AE25">
            <v>1500000</v>
          </cell>
          <cell r="AG25">
            <v>6600000</v>
          </cell>
          <cell r="AH25">
            <v>0</v>
          </cell>
          <cell r="AI25">
            <v>0</v>
          </cell>
          <cell r="AK25">
            <v>16636400</v>
          </cell>
          <cell r="AL25">
            <v>56873600</v>
          </cell>
          <cell r="AM25">
            <v>1000000</v>
          </cell>
          <cell r="AN25">
            <v>8050000</v>
          </cell>
          <cell r="AO25">
            <v>0</v>
          </cell>
        </row>
        <row r="26">
          <cell r="F26">
            <v>93840000</v>
          </cell>
          <cell r="G26">
            <v>0</v>
          </cell>
          <cell r="H26">
            <v>0</v>
          </cell>
          <cell r="I26">
            <v>22500000</v>
          </cell>
          <cell r="J26">
            <v>0</v>
          </cell>
          <cell r="K26">
            <v>0</v>
          </cell>
          <cell r="M26">
            <v>0</v>
          </cell>
          <cell r="N26">
            <v>19698</v>
          </cell>
          <cell r="O26">
            <v>19698</v>
          </cell>
          <cell r="Q26">
            <v>0</v>
          </cell>
          <cell r="R26">
            <v>92640000</v>
          </cell>
          <cell r="S26">
            <v>0</v>
          </cell>
          <cell r="T26">
            <v>0</v>
          </cell>
          <cell r="U26">
            <v>1200000</v>
          </cell>
          <cell r="V26">
            <v>0</v>
          </cell>
          <cell r="W26">
            <v>0</v>
          </cell>
          <cell r="Y26">
            <v>600000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1200000</v>
          </cell>
          <cell r="AG26">
            <v>0</v>
          </cell>
          <cell r="AH26">
            <v>0</v>
          </cell>
          <cell r="AI26">
            <v>0</v>
          </cell>
          <cell r="AK26">
            <v>4496000</v>
          </cell>
          <cell r="AL26">
            <v>84344000</v>
          </cell>
          <cell r="AM26">
            <v>3800000</v>
          </cell>
          <cell r="AN26">
            <v>0</v>
          </cell>
          <cell r="AO26">
            <v>0</v>
          </cell>
        </row>
        <row r="27">
          <cell r="F27">
            <v>207460000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167003</v>
          </cell>
          <cell r="O27">
            <v>167003</v>
          </cell>
          <cell r="Q27">
            <v>0</v>
          </cell>
          <cell r="R27">
            <v>112502000</v>
          </cell>
          <cell r="S27">
            <v>0</v>
          </cell>
          <cell r="T27">
            <v>0</v>
          </cell>
          <cell r="U27">
            <v>83222000</v>
          </cell>
          <cell r="V27">
            <v>0</v>
          </cell>
          <cell r="W27">
            <v>0</v>
          </cell>
          <cell r="Y27">
            <v>7058051</v>
          </cell>
          <cell r="Z27">
            <v>7058051</v>
          </cell>
          <cell r="AA27">
            <v>0</v>
          </cell>
          <cell r="AB27">
            <v>68150000</v>
          </cell>
          <cell r="AC27">
            <v>0</v>
          </cell>
          <cell r="AD27">
            <v>0</v>
          </cell>
          <cell r="AE27">
            <v>12000000</v>
          </cell>
          <cell r="AG27">
            <v>3072000</v>
          </cell>
          <cell r="AH27">
            <v>0</v>
          </cell>
          <cell r="AI27">
            <v>0</v>
          </cell>
          <cell r="AK27">
            <v>15102000</v>
          </cell>
          <cell r="AL27">
            <v>97400000</v>
          </cell>
          <cell r="AM27">
            <v>0</v>
          </cell>
          <cell r="AN27">
            <v>0</v>
          </cell>
          <cell r="AO27">
            <v>0</v>
          </cell>
        </row>
        <row r="28">
          <cell r="F28">
            <v>10120000</v>
          </cell>
          <cell r="I28">
            <v>0</v>
          </cell>
          <cell r="N28">
            <v>270</v>
          </cell>
          <cell r="O28">
            <v>0</v>
          </cell>
          <cell r="R28">
            <v>4190100</v>
          </cell>
          <cell r="S28">
            <v>0</v>
          </cell>
          <cell r="T28">
            <v>0</v>
          </cell>
          <cell r="U28">
            <v>5929900</v>
          </cell>
          <cell r="V28">
            <v>0</v>
          </cell>
          <cell r="W28">
            <v>0</v>
          </cell>
          <cell r="AA28">
            <v>0</v>
          </cell>
          <cell r="AB28">
            <v>3429900</v>
          </cell>
          <cell r="AC28">
            <v>0</v>
          </cell>
          <cell r="AD28">
            <v>0</v>
          </cell>
          <cell r="AE28">
            <v>2500000</v>
          </cell>
          <cell r="AK28">
            <v>915100</v>
          </cell>
          <cell r="AL28">
            <v>3275000</v>
          </cell>
          <cell r="AM28">
            <v>0</v>
          </cell>
          <cell r="AN28">
            <v>0</v>
          </cell>
          <cell r="AO28">
            <v>0</v>
          </cell>
        </row>
        <row r="29">
          <cell r="F29">
            <v>9200000</v>
          </cell>
          <cell r="I29">
            <v>0</v>
          </cell>
          <cell r="N29">
            <v>3027</v>
          </cell>
          <cell r="O29">
            <v>0</v>
          </cell>
          <cell r="Q29">
            <v>0</v>
          </cell>
          <cell r="R29">
            <v>4611500</v>
          </cell>
          <cell r="S29">
            <v>0</v>
          </cell>
          <cell r="T29">
            <v>0</v>
          </cell>
          <cell r="U29">
            <v>4588500</v>
          </cell>
          <cell r="V29">
            <v>0</v>
          </cell>
          <cell r="W29">
            <v>0</v>
          </cell>
          <cell r="AA29">
            <v>0</v>
          </cell>
          <cell r="AB29">
            <v>4588500</v>
          </cell>
          <cell r="AC29">
            <v>0</v>
          </cell>
          <cell r="AD29">
            <v>0</v>
          </cell>
          <cell r="AE29">
            <v>0</v>
          </cell>
          <cell r="AK29">
            <v>0</v>
          </cell>
          <cell r="AL29">
            <v>4611500</v>
          </cell>
          <cell r="AM29">
            <v>0</v>
          </cell>
          <cell r="AN29">
            <v>0</v>
          </cell>
          <cell r="AO29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8">
          <cell r="AQ8">
            <v>306548</v>
          </cell>
        </row>
        <row r="9">
          <cell r="AQ9">
            <v>1259336</v>
          </cell>
        </row>
        <row r="10">
          <cell r="AQ10">
            <v>849136</v>
          </cell>
        </row>
        <row r="11">
          <cell r="AQ11">
            <v>1264346</v>
          </cell>
        </row>
        <row r="12">
          <cell r="AQ12">
            <v>122793</v>
          </cell>
        </row>
        <row r="13">
          <cell r="AQ13">
            <v>14563</v>
          </cell>
        </row>
        <row r="14">
          <cell r="AQ14">
            <v>150773</v>
          </cell>
        </row>
        <row r="15">
          <cell r="AQ15">
            <v>268295</v>
          </cell>
        </row>
        <row r="16">
          <cell r="AQ16">
            <v>352941</v>
          </cell>
        </row>
        <row r="17">
          <cell r="AQ17">
            <v>1852622</v>
          </cell>
        </row>
        <row r="18">
          <cell r="AQ18">
            <v>694320</v>
          </cell>
        </row>
        <row r="19">
          <cell r="AQ19">
            <v>78959</v>
          </cell>
          <cell r="AR19">
            <v>69927700</v>
          </cell>
        </row>
        <row r="20">
          <cell r="AQ20">
            <v>979</v>
          </cell>
        </row>
        <row r="21">
          <cell r="AQ21">
            <v>58007</v>
          </cell>
        </row>
        <row r="22">
          <cell r="AQ22">
            <v>28269</v>
          </cell>
          <cell r="AR22">
            <v>7864</v>
          </cell>
        </row>
        <row r="23">
          <cell r="AQ23">
            <v>237</v>
          </cell>
        </row>
        <row r="24">
          <cell r="AQ24">
            <v>142490</v>
          </cell>
        </row>
        <row r="25">
          <cell r="AQ25">
            <v>4711</v>
          </cell>
        </row>
        <row r="26">
          <cell r="AQ26">
            <v>114663</v>
          </cell>
        </row>
        <row r="27">
          <cell r="AQ27">
            <v>32657</v>
          </cell>
        </row>
        <row r="28">
          <cell r="AQ28">
            <v>2523</v>
          </cell>
          <cell r="AR28">
            <v>0</v>
          </cell>
        </row>
        <row r="29">
          <cell r="AQ29">
            <v>25111</v>
          </cell>
          <cell r="AR29">
            <v>0</v>
          </cell>
        </row>
      </sheetData>
      <sheetData sheetId="13">
        <row r="8">
          <cell r="F8">
            <v>0</v>
          </cell>
          <cell r="G8">
            <v>145360000</v>
          </cell>
          <cell r="I8">
            <v>0</v>
          </cell>
          <cell r="N8">
            <v>40799</v>
          </cell>
          <cell r="O8">
            <v>0</v>
          </cell>
          <cell r="Q8">
            <v>0</v>
          </cell>
          <cell r="R8">
            <v>135239034</v>
          </cell>
          <cell r="S8">
            <v>0</v>
          </cell>
          <cell r="T8">
            <v>22500000</v>
          </cell>
          <cell r="U8">
            <v>22088000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22088000</v>
          </cell>
          <cell r="AG8">
            <v>0</v>
          </cell>
          <cell r="AH8">
            <v>0</v>
          </cell>
          <cell r="AI8">
            <v>0</v>
          </cell>
          <cell r="AK8">
            <v>9268300</v>
          </cell>
          <cell r="AL8">
            <v>82016760</v>
          </cell>
          <cell r="AM8">
            <v>62773974</v>
          </cell>
          <cell r="AN8">
            <v>3680000</v>
          </cell>
          <cell r="AO8">
            <v>0</v>
          </cell>
        </row>
        <row r="9">
          <cell r="F9">
            <v>0</v>
          </cell>
          <cell r="G9">
            <v>442980000</v>
          </cell>
          <cell r="I9">
            <v>0</v>
          </cell>
          <cell r="N9">
            <v>434076</v>
          </cell>
          <cell r="O9">
            <v>434076</v>
          </cell>
          <cell r="Q9">
            <v>0</v>
          </cell>
          <cell r="R9">
            <v>371075948</v>
          </cell>
          <cell r="S9">
            <v>0</v>
          </cell>
          <cell r="T9">
            <v>45103750</v>
          </cell>
          <cell r="U9">
            <v>71904052</v>
          </cell>
          <cell r="V9">
            <v>0</v>
          </cell>
          <cell r="W9">
            <v>0</v>
          </cell>
          <cell r="Y9">
            <v>14816605</v>
          </cell>
          <cell r="Z9">
            <v>25723594</v>
          </cell>
          <cell r="AA9">
            <v>0</v>
          </cell>
          <cell r="AB9">
            <v>12761566</v>
          </cell>
          <cell r="AC9">
            <v>0</v>
          </cell>
          <cell r="AD9">
            <v>0</v>
          </cell>
          <cell r="AE9">
            <v>39864581</v>
          </cell>
          <cell r="AG9">
            <v>19277905</v>
          </cell>
          <cell r="AH9">
            <v>0</v>
          </cell>
          <cell r="AI9">
            <v>0</v>
          </cell>
          <cell r="AK9">
            <v>208587757</v>
          </cell>
          <cell r="AL9">
            <v>146311189</v>
          </cell>
          <cell r="AM9">
            <v>20830000</v>
          </cell>
          <cell r="AN9">
            <v>40450752</v>
          </cell>
          <cell r="AO9">
            <v>0</v>
          </cell>
        </row>
        <row r="10">
          <cell r="F10">
            <v>0</v>
          </cell>
          <cell r="G10">
            <v>87400000</v>
          </cell>
          <cell r="I10">
            <v>0</v>
          </cell>
          <cell r="N10">
            <v>45685</v>
          </cell>
          <cell r="O10">
            <v>43273</v>
          </cell>
          <cell r="Q10">
            <v>0</v>
          </cell>
          <cell r="R10">
            <v>71817454</v>
          </cell>
          <cell r="S10">
            <v>0</v>
          </cell>
          <cell r="T10">
            <v>15840000</v>
          </cell>
          <cell r="U10">
            <v>15620000</v>
          </cell>
          <cell r="V10">
            <v>0</v>
          </cell>
          <cell r="W10">
            <v>6660000</v>
          </cell>
          <cell r="Y10">
            <v>4386172</v>
          </cell>
          <cell r="Z10">
            <v>4386172</v>
          </cell>
          <cell r="AA10">
            <v>0</v>
          </cell>
          <cell r="AB10">
            <v>11400000</v>
          </cell>
          <cell r="AC10">
            <v>0</v>
          </cell>
          <cell r="AD10">
            <v>0</v>
          </cell>
          <cell r="AE10">
            <v>10880000</v>
          </cell>
          <cell r="AG10">
            <v>0</v>
          </cell>
          <cell r="AH10">
            <v>0</v>
          </cell>
          <cell r="AI10">
            <v>0</v>
          </cell>
          <cell r="AK10">
            <v>41485374</v>
          </cell>
          <cell r="AL10">
            <v>43692080</v>
          </cell>
          <cell r="AM10">
            <v>2480000</v>
          </cell>
          <cell r="AN10">
            <v>0</v>
          </cell>
          <cell r="AO10">
            <v>0</v>
          </cell>
        </row>
        <row r="11">
          <cell r="F11">
            <v>0</v>
          </cell>
          <cell r="G11">
            <v>280600000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532888</v>
          </cell>
          <cell r="O11">
            <v>532888</v>
          </cell>
          <cell r="Q11">
            <v>0</v>
          </cell>
          <cell r="R11">
            <v>278137031</v>
          </cell>
          <cell r="S11">
            <v>0</v>
          </cell>
          <cell r="T11">
            <v>22500000</v>
          </cell>
          <cell r="U11">
            <v>140071579</v>
          </cell>
          <cell r="V11">
            <v>0</v>
          </cell>
          <cell r="W11">
            <v>0</v>
          </cell>
          <cell r="Y11">
            <v>26224899</v>
          </cell>
          <cell r="Z11">
            <v>26224899</v>
          </cell>
          <cell r="AA11">
            <v>0</v>
          </cell>
          <cell r="AB11">
            <v>67325579</v>
          </cell>
          <cell r="AC11">
            <v>0</v>
          </cell>
          <cell r="AD11">
            <v>0</v>
          </cell>
          <cell r="AE11">
            <v>56120000</v>
          </cell>
          <cell r="AG11">
            <v>16626000</v>
          </cell>
          <cell r="AH11">
            <v>0</v>
          </cell>
          <cell r="AI11">
            <v>0</v>
          </cell>
          <cell r="AK11">
            <v>64431691</v>
          </cell>
          <cell r="AL11">
            <v>136787340</v>
          </cell>
          <cell r="AM11">
            <v>3980000</v>
          </cell>
          <cell r="AN11">
            <v>95438000</v>
          </cell>
          <cell r="AO11">
            <v>0</v>
          </cell>
        </row>
        <row r="12">
          <cell r="F12">
            <v>0</v>
          </cell>
          <cell r="G12">
            <v>143520000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126702</v>
          </cell>
          <cell r="O12">
            <v>633672</v>
          </cell>
          <cell r="Q12">
            <v>0</v>
          </cell>
          <cell r="R12">
            <v>111683000</v>
          </cell>
          <cell r="S12">
            <v>0</v>
          </cell>
          <cell r="T12">
            <v>22500000</v>
          </cell>
          <cell r="U12">
            <v>31837000</v>
          </cell>
          <cell r="V12">
            <v>0</v>
          </cell>
          <cell r="W12">
            <v>0</v>
          </cell>
          <cell r="Y12">
            <v>2720542</v>
          </cell>
          <cell r="Z12">
            <v>2720542</v>
          </cell>
          <cell r="AA12">
            <v>0</v>
          </cell>
          <cell r="AB12">
            <v>13200000</v>
          </cell>
          <cell r="AC12">
            <v>0</v>
          </cell>
          <cell r="AD12">
            <v>0</v>
          </cell>
          <cell r="AE12">
            <v>18637000</v>
          </cell>
          <cell r="AG12">
            <v>0</v>
          </cell>
          <cell r="AH12">
            <v>0</v>
          </cell>
          <cell r="AI12">
            <v>0</v>
          </cell>
          <cell r="AK12">
            <v>36612800</v>
          </cell>
          <cell r="AL12">
            <v>92720200</v>
          </cell>
          <cell r="AM12">
            <v>4850000</v>
          </cell>
          <cell r="AN12">
            <v>0</v>
          </cell>
          <cell r="AO12">
            <v>0</v>
          </cell>
        </row>
        <row r="13">
          <cell r="F13">
            <v>0</v>
          </cell>
          <cell r="G13">
            <v>31556000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1626</v>
          </cell>
          <cell r="O13">
            <v>1625</v>
          </cell>
          <cell r="Q13">
            <v>0</v>
          </cell>
          <cell r="R13">
            <v>24556000</v>
          </cell>
          <cell r="S13">
            <v>0</v>
          </cell>
          <cell r="T13">
            <v>0</v>
          </cell>
          <cell r="U13">
            <v>10000000</v>
          </cell>
          <cell r="V13">
            <v>0</v>
          </cell>
          <cell r="W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10000000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18556000</v>
          </cell>
          <cell r="AM13">
            <v>0</v>
          </cell>
          <cell r="AN13">
            <v>6000000</v>
          </cell>
          <cell r="AO13">
            <v>0</v>
          </cell>
        </row>
        <row r="14">
          <cell r="F14">
            <v>0</v>
          </cell>
          <cell r="G14">
            <v>75440000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14670</v>
          </cell>
          <cell r="O14">
            <v>0</v>
          </cell>
          <cell r="Q14">
            <v>0</v>
          </cell>
          <cell r="R14">
            <v>39762000</v>
          </cell>
          <cell r="S14">
            <v>0</v>
          </cell>
          <cell r="T14">
            <v>0</v>
          </cell>
          <cell r="U14">
            <v>35678000</v>
          </cell>
          <cell r="V14">
            <v>0</v>
          </cell>
          <cell r="W14">
            <v>0</v>
          </cell>
          <cell r="Y14">
            <v>1037142</v>
          </cell>
          <cell r="Z14">
            <v>3931392</v>
          </cell>
          <cell r="AA14">
            <v>0</v>
          </cell>
          <cell r="AB14">
            <v>9680000</v>
          </cell>
          <cell r="AC14">
            <v>0</v>
          </cell>
          <cell r="AD14">
            <v>0</v>
          </cell>
          <cell r="AE14">
            <v>25998000</v>
          </cell>
          <cell r="AG14">
            <v>0</v>
          </cell>
          <cell r="AH14">
            <v>0</v>
          </cell>
          <cell r="AI14">
            <v>0</v>
          </cell>
          <cell r="AK14">
            <v>4039200</v>
          </cell>
          <cell r="AL14">
            <v>35722800</v>
          </cell>
          <cell r="AM14">
            <v>0</v>
          </cell>
          <cell r="AN14">
            <v>0</v>
          </cell>
          <cell r="AO14">
            <v>0</v>
          </cell>
        </row>
        <row r="15">
          <cell r="F15">
            <v>0</v>
          </cell>
          <cell r="G15">
            <v>256220000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264009</v>
          </cell>
          <cell r="O15">
            <v>264009</v>
          </cell>
          <cell r="Q15">
            <v>0</v>
          </cell>
          <cell r="R15">
            <v>236392697</v>
          </cell>
          <cell r="S15">
            <v>0</v>
          </cell>
          <cell r="T15">
            <v>0</v>
          </cell>
          <cell r="U15">
            <v>82842689</v>
          </cell>
          <cell r="V15">
            <v>0</v>
          </cell>
          <cell r="W15">
            <v>0</v>
          </cell>
          <cell r="Y15">
            <v>12636430</v>
          </cell>
          <cell r="Z15">
            <v>12636430</v>
          </cell>
          <cell r="AA15">
            <v>0</v>
          </cell>
          <cell r="AB15">
            <v>39413651</v>
          </cell>
          <cell r="AC15">
            <v>0</v>
          </cell>
          <cell r="AD15">
            <v>0</v>
          </cell>
          <cell r="AE15">
            <v>36193604</v>
          </cell>
          <cell r="AG15">
            <v>7235434</v>
          </cell>
          <cell r="AH15">
            <v>0</v>
          </cell>
          <cell r="AI15">
            <v>0</v>
          </cell>
          <cell r="AK15">
            <v>79625604</v>
          </cell>
          <cell r="AL15">
            <v>114922093</v>
          </cell>
          <cell r="AM15">
            <v>36880000</v>
          </cell>
          <cell r="AN15">
            <v>4965000</v>
          </cell>
          <cell r="AO15">
            <v>0</v>
          </cell>
        </row>
        <row r="16">
          <cell r="F16">
            <v>0</v>
          </cell>
          <cell r="G16">
            <v>73820000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5323</v>
          </cell>
          <cell r="O16">
            <v>5323</v>
          </cell>
          <cell r="Q16">
            <v>0</v>
          </cell>
          <cell r="R16">
            <v>66740000</v>
          </cell>
          <cell r="S16">
            <v>0</v>
          </cell>
          <cell r="T16">
            <v>0</v>
          </cell>
          <cell r="U16">
            <v>7320000</v>
          </cell>
          <cell r="V16">
            <v>0</v>
          </cell>
          <cell r="W16">
            <v>0</v>
          </cell>
          <cell r="Y16">
            <v>0</v>
          </cell>
          <cell r="Z16">
            <v>0</v>
          </cell>
          <cell r="AA16">
            <v>0</v>
          </cell>
          <cell r="AB16">
            <v>2100000</v>
          </cell>
          <cell r="AC16">
            <v>0</v>
          </cell>
          <cell r="AD16">
            <v>0</v>
          </cell>
          <cell r="AE16">
            <v>5220000</v>
          </cell>
          <cell r="AG16">
            <v>0</v>
          </cell>
          <cell r="AH16">
            <v>0</v>
          </cell>
          <cell r="AI16">
            <v>0</v>
          </cell>
          <cell r="AK16">
            <v>16855100</v>
          </cell>
          <cell r="AL16">
            <v>47560900</v>
          </cell>
          <cell r="AM16">
            <v>2324000</v>
          </cell>
          <cell r="AN16">
            <v>0</v>
          </cell>
          <cell r="AO16">
            <v>0</v>
          </cell>
        </row>
        <row r="17">
          <cell r="F17">
            <v>0</v>
          </cell>
          <cell r="G17">
            <v>497260000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360911</v>
          </cell>
          <cell r="O17">
            <v>360911</v>
          </cell>
          <cell r="Q17">
            <v>0</v>
          </cell>
          <cell r="R17">
            <v>314087188</v>
          </cell>
          <cell r="S17">
            <v>0</v>
          </cell>
          <cell r="T17">
            <v>22500000</v>
          </cell>
          <cell r="U17">
            <v>235621648</v>
          </cell>
          <cell r="V17">
            <v>0</v>
          </cell>
          <cell r="W17">
            <v>0</v>
          </cell>
          <cell r="Y17">
            <v>27658913</v>
          </cell>
          <cell r="Z17">
            <v>27658913</v>
          </cell>
          <cell r="AA17">
            <v>0</v>
          </cell>
          <cell r="AB17">
            <v>65582660</v>
          </cell>
          <cell r="AC17">
            <v>0</v>
          </cell>
          <cell r="AD17">
            <v>0</v>
          </cell>
          <cell r="AE17">
            <v>170038988</v>
          </cell>
          <cell r="AG17">
            <v>0</v>
          </cell>
          <cell r="AH17">
            <v>0</v>
          </cell>
          <cell r="AI17">
            <v>0</v>
          </cell>
          <cell r="AK17">
            <v>131195402</v>
          </cell>
          <cell r="AL17">
            <v>191464086</v>
          </cell>
          <cell r="AM17">
            <v>2720000</v>
          </cell>
          <cell r="AN17">
            <v>11207700</v>
          </cell>
          <cell r="AO17">
            <v>0</v>
          </cell>
        </row>
        <row r="18">
          <cell r="F18">
            <v>0</v>
          </cell>
          <cell r="G18">
            <v>74060000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84848</v>
          </cell>
          <cell r="O18">
            <v>84848</v>
          </cell>
          <cell r="Q18">
            <v>0</v>
          </cell>
          <cell r="R18">
            <v>39262800</v>
          </cell>
          <cell r="S18">
            <v>0</v>
          </cell>
          <cell r="T18">
            <v>9305000</v>
          </cell>
          <cell r="U18">
            <v>39697000</v>
          </cell>
          <cell r="V18">
            <v>0</v>
          </cell>
          <cell r="W18">
            <v>5177200</v>
          </cell>
          <cell r="Y18">
            <v>4806834</v>
          </cell>
          <cell r="Z18">
            <v>4806834</v>
          </cell>
          <cell r="AA18">
            <v>0</v>
          </cell>
          <cell r="AB18">
            <v>39697000</v>
          </cell>
          <cell r="AC18">
            <v>0</v>
          </cell>
          <cell r="AD18">
            <v>0</v>
          </cell>
          <cell r="AE18">
            <v>5177200</v>
          </cell>
          <cell r="AG18">
            <v>0</v>
          </cell>
          <cell r="AH18">
            <v>0</v>
          </cell>
          <cell r="AI18">
            <v>0</v>
          </cell>
          <cell r="AK18">
            <v>7065000</v>
          </cell>
          <cell r="AL18">
            <v>25002800</v>
          </cell>
          <cell r="AM18">
            <v>16500000</v>
          </cell>
          <cell r="AN18">
            <v>0</v>
          </cell>
          <cell r="AO18">
            <v>0</v>
          </cell>
        </row>
        <row r="19">
          <cell r="F19">
            <v>0</v>
          </cell>
          <cell r="G19">
            <v>74060000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46086</v>
          </cell>
          <cell r="O19">
            <v>44140</v>
          </cell>
          <cell r="Q19">
            <v>0</v>
          </cell>
          <cell r="R19">
            <v>56629500</v>
          </cell>
          <cell r="S19">
            <v>0</v>
          </cell>
          <cell r="T19">
            <v>11002800</v>
          </cell>
          <cell r="U19">
            <v>1750000</v>
          </cell>
          <cell r="V19">
            <v>0</v>
          </cell>
          <cell r="W19">
            <v>0</v>
          </cell>
          <cell r="Y19">
            <v>0</v>
          </cell>
          <cell r="Z19">
            <v>0</v>
          </cell>
          <cell r="AA19">
            <v>0</v>
          </cell>
          <cell r="AB19">
            <v>1750000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10365000</v>
          </cell>
          <cell r="AL19">
            <v>56967300</v>
          </cell>
          <cell r="AM19">
            <v>0</v>
          </cell>
          <cell r="AN19">
            <v>300000</v>
          </cell>
          <cell r="AO19">
            <v>0</v>
          </cell>
        </row>
        <row r="20">
          <cell r="F20">
            <v>0</v>
          </cell>
          <cell r="G20">
            <v>79120000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46135</v>
          </cell>
          <cell r="O20">
            <v>45156</v>
          </cell>
          <cell r="Q20">
            <v>0</v>
          </cell>
          <cell r="R20">
            <v>58698000</v>
          </cell>
          <cell r="S20">
            <v>0</v>
          </cell>
          <cell r="T20">
            <v>0</v>
          </cell>
          <cell r="U20">
            <v>20422000</v>
          </cell>
          <cell r="V20">
            <v>0</v>
          </cell>
          <cell r="W20">
            <v>0</v>
          </cell>
          <cell r="Y20">
            <v>3393835</v>
          </cell>
          <cell r="Z20">
            <v>3393835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20422000</v>
          </cell>
          <cell r="AG20">
            <v>0</v>
          </cell>
          <cell r="AH20">
            <v>0</v>
          </cell>
          <cell r="AI20">
            <v>0</v>
          </cell>
          <cell r="AK20">
            <v>23823000</v>
          </cell>
          <cell r="AL20">
            <v>34275000</v>
          </cell>
          <cell r="AM20">
            <v>600000</v>
          </cell>
          <cell r="AN20">
            <v>0</v>
          </cell>
          <cell r="AO20">
            <v>0</v>
          </cell>
        </row>
        <row r="21">
          <cell r="F21">
            <v>0</v>
          </cell>
          <cell r="G21">
            <v>7820000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282</v>
          </cell>
          <cell r="O21">
            <v>282</v>
          </cell>
          <cell r="Q21">
            <v>0</v>
          </cell>
          <cell r="R21">
            <v>7820000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3550800</v>
          </cell>
          <cell r="AL21">
            <v>4269200</v>
          </cell>
          <cell r="AM21">
            <v>0</v>
          </cell>
          <cell r="AN21">
            <v>0</v>
          </cell>
          <cell r="AO21">
            <v>0</v>
          </cell>
        </row>
        <row r="22">
          <cell r="F22">
            <v>0</v>
          </cell>
          <cell r="G22">
            <v>111320000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44898</v>
          </cell>
          <cell r="O22">
            <v>43834</v>
          </cell>
          <cell r="Q22">
            <v>0</v>
          </cell>
          <cell r="R22">
            <v>68982130</v>
          </cell>
          <cell r="S22">
            <v>0</v>
          </cell>
          <cell r="T22">
            <v>9195000</v>
          </cell>
          <cell r="U22">
            <v>45650000</v>
          </cell>
          <cell r="V22">
            <v>0</v>
          </cell>
          <cell r="W22">
            <v>0</v>
          </cell>
          <cell r="Y22">
            <v>4191817</v>
          </cell>
          <cell r="Z22">
            <v>4191817</v>
          </cell>
          <cell r="AA22">
            <v>0</v>
          </cell>
          <cell r="AB22">
            <v>38250000</v>
          </cell>
          <cell r="AC22">
            <v>0</v>
          </cell>
          <cell r="AD22">
            <v>0</v>
          </cell>
          <cell r="AE22">
            <v>7400000</v>
          </cell>
          <cell r="AG22">
            <v>0</v>
          </cell>
          <cell r="AH22">
            <v>0</v>
          </cell>
          <cell r="AI22">
            <v>0</v>
          </cell>
          <cell r="AK22">
            <v>21927810</v>
          </cell>
          <cell r="AL22">
            <v>19552450</v>
          </cell>
          <cell r="AM22">
            <v>39819000</v>
          </cell>
          <cell r="AN22">
            <v>190000</v>
          </cell>
          <cell r="AO22">
            <v>0</v>
          </cell>
        </row>
        <row r="23">
          <cell r="F23">
            <v>0</v>
          </cell>
          <cell r="G23">
            <v>120060000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38209</v>
          </cell>
          <cell r="O23">
            <v>38209</v>
          </cell>
          <cell r="Q23">
            <v>0</v>
          </cell>
          <cell r="R23">
            <v>87000000</v>
          </cell>
          <cell r="S23">
            <v>0</v>
          </cell>
          <cell r="T23">
            <v>0</v>
          </cell>
          <cell r="U23">
            <v>33060000</v>
          </cell>
          <cell r="V23">
            <v>0</v>
          </cell>
          <cell r="W23">
            <v>0</v>
          </cell>
          <cell r="Y23">
            <v>0</v>
          </cell>
          <cell r="Z23">
            <v>0</v>
          </cell>
          <cell r="AA23">
            <v>0</v>
          </cell>
          <cell r="AB23">
            <v>4937000</v>
          </cell>
          <cell r="AC23">
            <v>0</v>
          </cell>
          <cell r="AD23">
            <v>0</v>
          </cell>
          <cell r="AE23">
            <v>28123000</v>
          </cell>
          <cell r="AG23">
            <v>0</v>
          </cell>
          <cell r="AH23">
            <v>0</v>
          </cell>
          <cell r="AI23">
            <v>0</v>
          </cell>
          <cell r="AK23">
            <v>5035000</v>
          </cell>
          <cell r="AL23">
            <v>79115000</v>
          </cell>
          <cell r="AM23">
            <v>600000</v>
          </cell>
          <cell r="AN23">
            <v>2250000</v>
          </cell>
          <cell r="AO23">
            <v>0</v>
          </cell>
        </row>
        <row r="24">
          <cell r="F24">
            <v>0</v>
          </cell>
          <cell r="G24">
            <v>183540000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153239</v>
          </cell>
          <cell r="O24">
            <v>148893</v>
          </cell>
          <cell r="Q24">
            <v>0</v>
          </cell>
          <cell r="R24">
            <v>143960000</v>
          </cell>
          <cell r="S24">
            <v>0</v>
          </cell>
          <cell r="T24">
            <v>0</v>
          </cell>
          <cell r="U24">
            <v>39580000</v>
          </cell>
          <cell r="V24">
            <v>0</v>
          </cell>
          <cell r="W24">
            <v>0</v>
          </cell>
          <cell r="Y24">
            <v>2213570</v>
          </cell>
          <cell r="Z24">
            <v>2213570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39580000</v>
          </cell>
          <cell r="AG24">
            <v>0</v>
          </cell>
          <cell r="AH24">
            <v>0</v>
          </cell>
          <cell r="AI24">
            <v>0</v>
          </cell>
          <cell r="AK24">
            <v>43180000</v>
          </cell>
          <cell r="AL24">
            <v>100780000</v>
          </cell>
          <cell r="AM24">
            <v>0</v>
          </cell>
          <cell r="AN24">
            <v>0</v>
          </cell>
          <cell r="AO24">
            <v>0</v>
          </cell>
        </row>
        <row r="25">
          <cell r="F25">
            <v>0</v>
          </cell>
          <cell r="G25">
            <v>101660000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1471</v>
          </cell>
          <cell r="O25">
            <v>1471</v>
          </cell>
          <cell r="Q25">
            <v>0</v>
          </cell>
          <cell r="R25">
            <v>65866000</v>
          </cell>
          <cell r="S25">
            <v>0</v>
          </cell>
          <cell r="T25">
            <v>0</v>
          </cell>
          <cell r="U25">
            <v>35794000</v>
          </cell>
          <cell r="V25">
            <v>0</v>
          </cell>
          <cell r="W25">
            <v>0</v>
          </cell>
          <cell r="Y25">
            <v>0</v>
          </cell>
          <cell r="Z25">
            <v>0</v>
          </cell>
          <cell r="AA25">
            <v>0</v>
          </cell>
          <cell r="AB25">
            <v>4500000</v>
          </cell>
          <cell r="AC25">
            <v>0</v>
          </cell>
          <cell r="AD25">
            <v>0</v>
          </cell>
          <cell r="AE25">
            <v>29494000</v>
          </cell>
          <cell r="AG25">
            <v>1800000</v>
          </cell>
          <cell r="AH25">
            <v>0</v>
          </cell>
          <cell r="AI25">
            <v>0</v>
          </cell>
          <cell r="AK25">
            <v>6404900</v>
          </cell>
          <cell r="AL25">
            <v>42798000</v>
          </cell>
          <cell r="AM25">
            <v>8995600</v>
          </cell>
          <cell r="AN25">
            <v>7667500</v>
          </cell>
          <cell r="AO25">
            <v>0</v>
          </cell>
        </row>
        <row r="26">
          <cell r="F26">
            <v>0</v>
          </cell>
          <cell r="G26">
            <v>91963200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41452</v>
          </cell>
          <cell r="O26">
            <v>41444</v>
          </cell>
          <cell r="Q26">
            <v>0</v>
          </cell>
          <cell r="R26">
            <v>91963200</v>
          </cell>
          <cell r="S26">
            <v>0</v>
          </cell>
          <cell r="T26">
            <v>22500000</v>
          </cell>
          <cell r="U26">
            <v>0</v>
          </cell>
          <cell r="V26">
            <v>0</v>
          </cell>
          <cell r="W26">
            <v>0</v>
          </cell>
          <cell r="Y26">
            <v>0</v>
          </cell>
          <cell r="Z26">
            <v>600000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0</v>
          </cell>
          <cell r="AL26">
            <v>114463200</v>
          </cell>
          <cell r="AM26">
            <v>0</v>
          </cell>
          <cell r="AN26">
            <v>0</v>
          </cell>
          <cell r="AO26">
            <v>0</v>
          </cell>
        </row>
        <row r="27">
          <cell r="F27">
            <v>0</v>
          </cell>
          <cell r="G27">
            <v>207460000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0</v>
          </cell>
          <cell r="N27">
            <v>178217</v>
          </cell>
          <cell r="O27">
            <v>174232</v>
          </cell>
          <cell r="Q27">
            <v>0</v>
          </cell>
          <cell r="R27">
            <v>111411000</v>
          </cell>
          <cell r="S27">
            <v>0</v>
          </cell>
          <cell r="T27">
            <v>0</v>
          </cell>
          <cell r="U27">
            <v>107785000</v>
          </cell>
          <cell r="V27">
            <v>0</v>
          </cell>
          <cell r="W27">
            <v>0</v>
          </cell>
          <cell r="Y27">
            <v>7732221</v>
          </cell>
          <cell r="Z27">
            <v>7732221</v>
          </cell>
          <cell r="AA27">
            <v>0</v>
          </cell>
          <cell r="AB27">
            <v>84025000</v>
          </cell>
          <cell r="AC27">
            <v>0</v>
          </cell>
          <cell r="AD27">
            <v>0</v>
          </cell>
          <cell r="AE27">
            <v>20760000</v>
          </cell>
          <cell r="AG27">
            <v>3000000</v>
          </cell>
          <cell r="AH27">
            <v>0</v>
          </cell>
          <cell r="AI27">
            <v>0</v>
          </cell>
          <cell r="AK27">
            <v>3299200</v>
          </cell>
          <cell r="AL27">
            <v>108111800</v>
          </cell>
          <cell r="AM27">
            <v>0</v>
          </cell>
          <cell r="AN27">
            <v>0</v>
          </cell>
          <cell r="AO27">
            <v>0</v>
          </cell>
        </row>
        <row r="28">
          <cell r="G28">
            <v>10120000</v>
          </cell>
          <cell r="I28">
            <v>0</v>
          </cell>
          <cell r="N28">
            <v>2253</v>
          </cell>
          <cell r="O28">
            <v>0</v>
          </cell>
          <cell r="Q28">
            <v>0</v>
          </cell>
          <cell r="R28">
            <v>5119900</v>
          </cell>
          <cell r="S28">
            <v>0</v>
          </cell>
          <cell r="T28">
            <v>0</v>
          </cell>
          <cell r="U28">
            <v>5000100</v>
          </cell>
          <cell r="V28">
            <v>0</v>
          </cell>
          <cell r="W28">
            <v>0</v>
          </cell>
          <cell r="AA28">
            <v>0</v>
          </cell>
          <cell r="AB28">
            <v>5000100</v>
          </cell>
          <cell r="AC28">
            <v>0</v>
          </cell>
          <cell r="AD28">
            <v>0</v>
          </cell>
          <cell r="AE28">
            <v>0</v>
          </cell>
          <cell r="AK28">
            <v>844900</v>
          </cell>
          <cell r="AL28">
            <v>4275000</v>
          </cell>
          <cell r="AM28">
            <v>0</v>
          </cell>
          <cell r="AN28">
            <v>0</v>
          </cell>
          <cell r="AO28">
            <v>0</v>
          </cell>
        </row>
        <row r="29">
          <cell r="G29">
            <v>9200000</v>
          </cell>
          <cell r="I29">
            <v>0</v>
          </cell>
          <cell r="N29">
            <v>22084</v>
          </cell>
          <cell r="O29">
            <v>0</v>
          </cell>
          <cell r="Q29">
            <v>0</v>
          </cell>
          <cell r="R29">
            <v>6360000</v>
          </cell>
          <cell r="S29">
            <v>0</v>
          </cell>
          <cell r="T29">
            <v>0</v>
          </cell>
          <cell r="U29">
            <v>2840000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2840000</v>
          </cell>
          <cell r="AK29">
            <v>2980000</v>
          </cell>
          <cell r="AL29">
            <v>3380000</v>
          </cell>
          <cell r="AM29">
            <v>0</v>
          </cell>
          <cell r="AN29">
            <v>0</v>
          </cell>
          <cell r="AO29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ma"/>
      <sheetName val="dt1"/>
      <sheetName val="KODE REK"/>
      <sheetName val="perencanaan"/>
      <sheetName val="RKAS"/>
      <sheetName val="RKA SKPD"/>
      <sheetName val="Sheet2"/>
      <sheetName val="Sheet1"/>
      <sheetName val="K7a TW1"/>
      <sheetName val="K7a TW2"/>
      <sheetName val="K7a TW3"/>
      <sheetName val="K7a TW4"/>
      <sheetName val="K7a Rekap"/>
      <sheetName val="K8 TW1"/>
      <sheetName val="K8 TW2"/>
      <sheetName val="K8 TW3"/>
      <sheetName val="K8 TW4"/>
      <sheetName val="K8 Rekap"/>
      <sheetName val="3_RAKS SD 011 TW III 2019"/>
    </sheetNames>
    <sheetDataSet>
      <sheetData sheetId="0">
        <row r="6">
          <cell r="H6" t="str">
            <v>SDN 011 TANJUNG PENYEMBAL</v>
          </cell>
        </row>
      </sheetData>
      <sheetData sheetId="1">
        <row r="6">
          <cell r="H6" t="str">
            <v>SDN 011 TANJUNG PENYEMBAL</v>
          </cell>
        </row>
      </sheetData>
      <sheetData sheetId="2">
        <row r="1">
          <cell r="N1">
            <v>42080000</v>
          </cell>
        </row>
      </sheetData>
      <sheetData sheetId="3">
        <row r="1">
          <cell r="N1">
            <v>42080000</v>
          </cell>
        </row>
      </sheetData>
      <sheetData sheetId="4">
        <row r="1">
          <cell r="N1">
            <v>42080000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Utama"/>
      <sheetName val="1.1.Data Umum"/>
      <sheetName val="1.2.Program Sekolah"/>
      <sheetName val="3.Laporan"/>
      <sheetName val="rencana-terima"/>
      <sheetName val="rencana-keluar"/>
      <sheetName val="realisasi-terima"/>
      <sheetName val="realisasi-keluar"/>
      <sheetName val="cfg"/>
      <sheetName val="cfg-xlsb"/>
      <sheetName val="Form K1"/>
      <sheetName val="Form K2"/>
      <sheetName val="Form K3"/>
      <sheetName val="Form K4"/>
      <sheetName val="Form K5"/>
      <sheetName val="Form K6"/>
      <sheetName val="Form K7"/>
      <sheetName val="Form K7a"/>
      <sheetName val="LampiranBOS-K7"/>
      <sheetName val="Form 03"/>
      <sheetName val="Form BOS 07"/>
      <sheetName val="Form BOS 08"/>
      <sheetName val="Form BOS 09"/>
      <sheetName val="Alpeka_BOS_2016-100"/>
    </sheetNames>
    <sheetDataSet>
      <sheetData sheetId="0"/>
      <sheetData sheetId="1">
        <row r="5">
          <cell r="D5">
            <v>2016</v>
          </cell>
        </row>
      </sheetData>
      <sheetData sheetId="2">
        <row r="6">
          <cell r="AH6" t="str">
            <v>Column1</v>
          </cell>
        </row>
        <row r="8">
          <cell r="AH8" t="str">
            <v/>
          </cell>
        </row>
        <row r="9">
          <cell r="AH9" t="str">
            <v>010102 Penyusunan Kriteria Kenaikan Kelas</v>
          </cell>
        </row>
        <row r="10">
          <cell r="AH10" t="str">
            <v>010103 Pelaksanaan Uji Coba UASBN/UN Tingkat Kecamatan</v>
          </cell>
        </row>
        <row r="11">
          <cell r="AH11" t="str">
            <v>010104 Pelaksanaan Uji Coba UASBN/UN Tingkat Kabupaten/ Kota</v>
          </cell>
        </row>
        <row r="12">
          <cell r="AH12" t="str">
            <v>010105 Pelaksanaan Ulangan Harian</v>
          </cell>
        </row>
        <row r="13">
          <cell r="AH13" t="str">
            <v>010106 Pelaksanaan Ujian Tengah Semester</v>
          </cell>
        </row>
        <row r="14">
          <cell r="AH14" t="str">
            <v>010107 Pelaksanaan Ujian Akhir Semester</v>
          </cell>
        </row>
        <row r="15">
          <cell r="AH15" t="str">
            <v>010108 Pelaksanaan Ujian Kenaikan Sekolah</v>
          </cell>
        </row>
        <row r="16">
          <cell r="AH16" t="str">
            <v>010109 Pelaksanaan Ujian Sekolah</v>
          </cell>
        </row>
        <row r="17">
          <cell r="AH17" t="str">
            <v>010110 Pelaksanaan Ujian Nasional</v>
          </cell>
        </row>
        <row r="18">
          <cell r="AH18" t="str">
            <v>0101275 Bedah SKL</v>
          </cell>
        </row>
        <row r="19">
          <cell r="AH19" t="str">
            <v>0101329 persiapan pengadaan surat keterangan lulus</v>
          </cell>
        </row>
        <row r="20">
          <cell r="AH20" t="str">
            <v>0101331 laminating legitimasi peserta ujian</v>
          </cell>
        </row>
        <row r="21">
          <cell r="AH21" t="str">
            <v>0101340 Konsumsi UN</v>
          </cell>
        </row>
        <row r="22">
          <cell r="AH22" t="str">
            <v>0101344 ATK Penyusunan Kompetensi ketuntasan Minimal</v>
          </cell>
        </row>
        <row r="23">
          <cell r="AH23" t="str">
            <v>0101345 Penggandaan Hasil Kompetensi Ketuntasan Minimal</v>
          </cell>
        </row>
        <row r="24">
          <cell r="AH24" t="str">
            <v>0101346 Konsumsi Panitia Penyusunan Kompetensi Ketuntasan Minimal</v>
          </cell>
        </row>
        <row r="25">
          <cell r="AH25" t="str">
            <v>0101355 ATK Ujian Nasional</v>
          </cell>
        </row>
        <row r="26">
          <cell r="AH26" t="str">
            <v>0101356 Konsumsi Ujian Nasional</v>
          </cell>
        </row>
        <row r="27">
          <cell r="AH27" t="str">
            <v>0101357 ATK Ujian Sekolah</v>
          </cell>
        </row>
        <row r="28">
          <cell r="AH28" t="str">
            <v xml:space="preserve">0101358 Cetak LJK </v>
          </cell>
        </row>
        <row r="29">
          <cell r="AH29" t="str">
            <v>0101359 Penggandaan Soal Ujian</v>
          </cell>
        </row>
        <row r="30">
          <cell r="AH30" t="str">
            <v>0101360 Penggandaan Daftar Hadir Siswa dan Pengawas</v>
          </cell>
        </row>
        <row r="31">
          <cell r="AH31" t="str">
            <v>0101363 Konsumsi Pengawas Dan Panitia UAS</v>
          </cell>
        </row>
        <row r="32">
          <cell r="AH32" t="str">
            <v>0101364 Tim Pengoreksi UAS</v>
          </cell>
        </row>
        <row r="33">
          <cell r="AH33" t="str">
            <v>0101483 Biaya Transportasi Tim Penyusunan Kompetensi Minimal</v>
          </cell>
        </row>
        <row r="34">
          <cell r="AH34" t="str">
            <v>0101513 Konsumsi Ujian Sekolah TP. 2015/ 2016</v>
          </cell>
        </row>
        <row r="35">
          <cell r="AH35" t="str">
            <v>0101545 Penggandaan SKHUN Sementara dan  SKBB (Surat Keterangan Berkelakuan Baik)</v>
          </cell>
        </row>
        <row r="36">
          <cell r="AH36" t="str">
            <v>0101546 ATK Pembuatan SKHUN</v>
          </cell>
        </row>
        <row r="37">
          <cell r="AH37" t="str">
            <v>010222 Penyelenggaraan kegiatan 7 K</v>
          </cell>
        </row>
        <row r="38">
          <cell r="AH38" t="str">
            <v>0102347 Pengadaan ATK Bimbingan Belajar</v>
          </cell>
        </row>
        <row r="39">
          <cell r="AH39" t="str">
            <v>0102348 Transportasi Panitia Bimbingan Belajar</v>
          </cell>
        </row>
        <row r="40">
          <cell r="AH40" t="str">
            <v xml:space="preserve">0102349  Pengadaan ATK Try Out </v>
          </cell>
        </row>
        <row r="41">
          <cell r="AH41" t="str">
            <v xml:space="preserve">0102350 Pembayaran Soal dan LJK Try Out </v>
          </cell>
        </row>
        <row r="42">
          <cell r="AH42" t="str">
            <v>0102351 Penggandaan Absen Siswa Try Out</v>
          </cell>
        </row>
        <row r="43">
          <cell r="AH43" t="str">
            <v>0102352 Konsumsi Pengawas dan Panitia Try Out</v>
          </cell>
        </row>
        <row r="44">
          <cell r="AH44" t="str">
            <v>0102353 Honorarium Panitia Try Out</v>
          </cell>
        </row>
        <row r="45">
          <cell r="AH45" t="str">
            <v>0102354 Honorarium Pengawas Try Out</v>
          </cell>
        </row>
        <row r="46">
          <cell r="AH46" t="str">
            <v>0102361 Honorarium Panitia UAS</v>
          </cell>
        </row>
        <row r="47">
          <cell r="AH47" t="str">
            <v>0102362 Honorarium Pengawas UAS</v>
          </cell>
        </row>
        <row r="48">
          <cell r="AH48" t="str">
            <v>0102365 Setor Bedah SKL</v>
          </cell>
        </row>
        <row r="49">
          <cell r="AH49" t="str">
            <v>0102366 Transportasi Guru Bedah SKL</v>
          </cell>
        </row>
        <row r="50">
          <cell r="AH50" t="str">
            <v>0102367 Honorarium Instruktur Pencegahan Penyalahgunaan Narkoba</v>
          </cell>
        </row>
        <row r="51">
          <cell r="AH51" t="str">
            <v>0102368 Konsumsi Peserta Pencegahan Penyalahgunaan Narkoba</v>
          </cell>
        </row>
        <row r="52">
          <cell r="AH52" t="str">
            <v>0102369 Honorarium Panitia Kegiatan Pengenalan Lingkungan Sekolah</v>
          </cell>
        </row>
        <row r="53">
          <cell r="AH53" t="str">
            <v>0102370 Honorarium Instruktur Guru Kegiatan Pengenalan Lingkungan Sekolah</v>
          </cell>
        </row>
        <row r="54">
          <cell r="AH54" t="str">
            <v>0102371 ATK Kegiatan Pengenalan Lingkungan Sekolah</v>
          </cell>
        </row>
        <row r="55">
          <cell r="AH55" t="str">
            <v>0102372 Cetak Kartu Peserta Kegiatan Pengenalan Lingkungan Sekolah</v>
          </cell>
        </row>
        <row r="56">
          <cell r="AH56" t="str">
            <v>0102373 Penggandaan Absen Guru dan Panitia Kegiatan Pengenalan Lingkungan Sekolah</v>
          </cell>
        </row>
        <row r="57">
          <cell r="AH57" t="str">
            <v>0102374 Konsumsi Panitia Kegiatan Pengenalan Lingkungan Sekolah</v>
          </cell>
        </row>
        <row r="58">
          <cell r="AH58" t="str">
            <v>0102375 Pelaksanaan Perilaku Hidup Bersih dan Sehat</v>
          </cell>
        </row>
        <row r="59">
          <cell r="AH59" t="str">
            <v>0102477 Penggandaan Daftar Hadir Siswa Bimbel</v>
          </cell>
        </row>
        <row r="60">
          <cell r="AH60" t="str">
            <v>0102510 Penggandaan Soal, LJK try out dan daftar hadir siswa</v>
          </cell>
        </row>
        <row r="61">
          <cell r="AH61" t="str">
            <v>020323 Penyusunan Pembagian Tugas Guru dan Jadwal Pelajaran</v>
          </cell>
        </row>
        <row r="62">
          <cell r="AH62" t="str">
            <v>020324 Penyusunan Program Tahunan</v>
          </cell>
        </row>
        <row r="63">
          <cell r="AH63" t="str">
            <v>020325 Penyusunan Program Semester</v>
          </cell>
        </row>
        <row r="64">
          <cell r="AH64" t="str">
            <v>020326 Penyusunan Silabus</v>
          </cell>
        </row>
        <row r="65">
          <cell r="AH65" t="str">
            <v>020327 Penyusunan RPP</v>
          </cell>
        </row>
        <row r="66">
          <cell r="AH66" t="str">
            <v>020328 Penyusunan Program BP/BK</v>
          </cell>
        </row>
        <row r="67">
          <cell r="AH67" t="str">
            <v>0203381 Konsumsi Panitia Penyusunan Program Tahunan</v>
          </cell>
        </row>
        <row r="68">
          <cell r="AH68" t="str">
            <v>0203382 Transportasi Panitia Penyusunan Pogram Tahunan</v>
          </cell>
        </row>
        <row r="69">
          <cell r="AH69" t="str">
            <v>0203385 ATK Penyusunan RPP</v>
          </cell>
        </row>
        <row r="70">
          <cell r="AH70" t="str">
            <v>0203489 ATK Penyusunan pembagian tugas guru dan jadwal pelajaran</v>
          </cell>
        </row>
        <row r="71">
          <cell r="AH71" t="str">
            <v>0203490 penggandaan SK pembagian tugas guru dan jadwal pelajaran</v>
          </cell>
        </row>
        <row r="72">
          <cell r="AH72" t="str">
            <v>020433 Pengadaan media pembelajaran</v>
          </cell>
        </row>
        <row r="73">
          <cell r="AH73" t="str">
            <v>0204376 ATK Pembagian Tugas Guru dan Jadwal Pelajaran</v>
          </cell>
        </row>
        <row r="74">
          <cell r="AH74" t="str">
            <v>0204377 Penggandaan SK Pembagian Tugas Guru dan Jadwal Pelajaran</v>
          </cell>
        </row>
        <row r="75">
          <cell r="AH75" t="str">
            <v>0204378 Konsumsi Rapat Pembagian Tugas</v>
          </cell>
        </row>
        <row r="76">
          <cell r="AH76" t="str">
            <v>0204379 ATK Penyusunan Program Tahunan</v>
          </cell>
        </row>
        <row r="77">
          <cell r="AH77" t="str">
            <v>0204380 Penggandaan Hasil Program Tahunan</v>
          </cell>
        </row>
        <row r="78">
          <cell r="AH78" t="str">
            <v>0204383 ATK Penyusunan Silabus</v>
          </cell>
        </row>
        <row r="79">
          <cell r="AH79" t="str">
            <v>0204384 Penggandaan Penyusunan Silabus</v>
          </cell>
        </row>
        <row r="80">
          <cell r="AH80" t="str">
            <v>0204386 ATK Penyusunan Program Semester</v>
          </cell>
        </row>
        <row r="81">
          <cell r="AH81" t="str">
            <v>0204387 Penggandaan Hasil Penyusunan Program Semester</v>
          </cell>
        </row>
        <row r="82">
          <cell r="AH82" t="str">
            <v>0204388 Konsumsi Panitia Penyusunan Program Semester</v>
          </cell>
        </row>
        <row r="83">
          <cell r="AH83" t="str">
            <v>0204389 Transportasi Panitia Penyusunan Program Semester</v>
          </cell>
        </row>
        <row r="84">
          <cell r="AH84" t="str">
            <v>0204390 ATK Penyusunan Program Ekstrakurikuler</v>
          </cell>
        </row>
        <row r="85">
          <cell r="AH85" t="str">
            <v>0204391 Penggandaan Program Ekstrakurikuler</v>
          </cell>
        </row>
        <row r="86">
          <cell r="AH86" t="str">
            <v xml:space="preserve">0204392 Konsumsi Panitia Program Ekstrakurikuler </v>
          </cell>
        </row>
        <row r="87">
          <cell r="AH87" t="str">
            <v>0204393 Transportasi Panitia Program Ekstrakurikuler</v>
          </cell>
        </row>
        <row r="88">
          <cell r="AH88" t="str">
            <v>020440 Penyusunan Program Ekstrakurikuler</v>
          </cell>
        </row>
        <row r="89">
          <cell r="AH89" t="str">
            <v>0305319 Pengadaan buku teks pelajaran</v>
          </cell>
        </row>
        <row r="90">
          <cell r="AH90" t="str">
            <v>0306283 Pelaksanaan kegiatan ekstrakurikuler Olahraga</v>
          </cell>
        </row>
        <row r="91">
          <cell r="AH91" t="str">
            <v>0306314 Penggandaan Daftar Nilai MID semester</v>
          </cell>
        </row>
        <row r="92">
          <cell r="AH92" t="str">
            <v>0306315 Penggandaan leger nilai MID semester</v>
          </cell>
        </row>
        <row r="93">
          <cell r="AH93" t="str">
            <v>0306316 Penggandaan soal mid</v>
          </cell>
        </row>
        <row r="94">
          <cell r="AH94" t="str">
            <v>0306325 buku Induk Siswa</v>
          </cell>
        </row>
        <row r="95">
          <cell r="AH95" t="str">
            <v>0306394 ATK Peserta Workshop Peningkatan Kompetensi Pengembangan Bahan Ajar Bagi Semua Mapel</v>
          </cell>
        </row>
        <row r="96">
          <cell r="AH96" t="str">
            <v>0306395 ATK Panitia Workshop Peningkatan Kompetensi Pengembangan Bahan Ajar Bagi Semua Mapel</v>
          </cell>
        </row>
        <row r="97">
          <cell r="AH97" t="str">
            <v>030642 Pengembangan Pembelajaran PAKEM</v>
          </cell>
        </row>
        <row r="98">
          <cell r="AH98" t="str">
            <v>0306501 konsumsi instruktur workshop Peningkatan Kompetensi Pengembangan Bahan Ajar Bagi Semua Mapel</v>
          </cell>
        </row>
        <row r="99">
          <cell r="AH99" t="str">
            <v>0306550 Pelatihan Dasar Mayor Pramuka</v>
          </cell>
        </row>
        <row r="100">
          <cell r="AH100" t="str">
            <v>030675 Penyusunan Program Ekstrakurikuler</v>
          </cell>
        </row>
        <row r="101">
          <cell r="AH101" t="str">
            <v>030676 Pelaksanaan Ekstrakurikuler Kepramukaan</v>
          </cell>
        </row>
        <row r="102">
          <cell r="AH102" t="str">
            <v>030677 Pelaksanaan Ekstrakurikuler Kesenian</v>
          </cell>
        </row>
        <row r="103">
          <cell r="AH103" t="str">
            <v>030678 Pelaksanaan Ekstrakurikuler Olahraga</v>
          </cell>
        </row>
        <row r="104">
          <cell r="AH104" t="str">
            <v>0307100 Pengadaan Majalah Sekolah</v>
          </cell>
        </row>
        <row r="105">
          <cell r="AH105" t="str">
            <v>0307280 Pembuatan Biopori</v>
          </cell>
        </row>
        <row r="106">
          <cell r="AH106" t="str">
            <v>0307297 Upah pemeliharaan meja baca</v>
          </cell>
        </row>
        <row r="107">
          <cell r="AH107" t="str">
            <v>0307299 ATK PPDB tahun 2016</v>
          </cell>
        </row>
        <row r="108">
          <cell r="AH108" t="str">
            <v>0307300 Transport panitia PPDB tahun 2016</v>
          </cell>
        </row>
        <row r="109">
          <cell r="AH109" t="str">
            <v>0307308 pengadaan bahan/ bibit tanaman</v>
          </cell>
        </row>
        <row r="110">
          <cell r="AH110" t="str">
            <v>0307326 ATK ujian akhir semester</v>
          </cell>
        </row>
        <row r="111">
          <cell r="AH111" t="str">
            <v>0307327 penggandaan dan cetak UKK</v>
          </cell>
        </row>
        <row r="112">
          <cell r="AH112" t="str">
            <v>0307333 Pengadaan ATK kegiatan belajar mengajar</v>
          </cell>
        </row>
        <row r="113">
          <cell r="AH113" t="str">
            <v xml:space="preserve">0307334 pupuk tanaman (urea) </v>
          </cell>
        </row>
        <row r="114">
          <cell r="AH114" t="str">
            <v>0307335 pengadaan pot tanaman</v>
          </cell>
        </row>
        <row r="115">
          <cell r="AH115" t="str">
            <v>0307336 pengadaan tanah hitam</v>
          </cell>
        </row>
        <row r="116">
          <cell r="AH116" t="str">
            <v>0307397 Penggandaan Absen dan Materi Workshop Peningkatan Kompetensi Pengembangan Bahan Ajar Bagi Semua Mapel</v>
          </cell>
        </row>
        <row r="117">
          <cell r="AH117" t="str">
            <v>0307409 ATK PPDB tahun 2016</v>
          </cell>
        </row>
        <row r="118">
          <cell r="AH118" t="str">
            <v>0307428 Pengadaan Bahan Bibit Tanaman (Pendidikan Lingkungan)</v>
          </cell>
        </row>
        <row r="119">
          <cell r="AH119" t="str">
            <v>0307516 Transportasi Pembina Lomba Gerak Jalan</v>
          </cell>
        </row>
        <row r="120">
          <cell r="AH120" t="str">
            <v>0307543 Konsumsi PPDB Online</v>
          </cell>
        </row>
        <row r="121">
          <cell r="AH121" t="str">
            <v>0307547 Transportasi Panitia PPDB Online</v>
          </cell>
        </row>
        <row r="122">
          <cell r="AH122" t="str">
            <v>0307549 Konsumsi PPDB Jalur Akademik</v>
          </cell>
        </row>
        <row r="123">
          <cell r="AH123" t="str">
            <v>030788 Pembayaran langganan koran dan majalah</v>
          </cell>
        </row>
        <row r="124">
          <cell r="AH124" t="str">
            <v>030789 Pengadaan Sarana Penunjang Kegiatan Belajar Mengajar (ATK KBM)</v>
          </cell>
        </row>
        <row r="125">
          <cell r="AH125" t="str">
            <v>030790 Pengadaan Alat Pembelajaran (seluruh mata pelajaran termasuk OR)</v>
          </cell>
        </row>
        <row r="126">
          <cell r="AH126" t="str">
            <v>030797 Pengadaan Bahan Referensi</v>
          </cell>
        </row>
        <row r="127">
          <cell r="AH127" t="str">
            <v>030798 Pengadaan Media Pembelajaran</v>
          </cell>
        </row>
        <row r="128">
          <cell r="AH128" t="str">
            <v>030799 Pengadaan Buku Perpustakaan</v>
          </cell>
        </row>
        <row r="129">
          <cell r="AH129" t="str">
            <v>0308102 Pemberdayaan Perpustakaan</v>
          </cell>
        </row>
        <row r="130">
          <cell r="AH130" t="str">
            <v>0310272 Pelaporan kegiatan PPDB dan MOPDB</v>
          </cell>
        </row>
        <row r="131">
          <cell r="AH131" t="str">
            <v>0310293 Pengadaan Papan Ring Basket Sekolah</v>
          </cell>
        </row>
        <row r="132">
          <cell r="AH132" t="str">
            <v>0310294 Perbaikan dan Service AC Perpustakaan</v>
          </cell>
        </row>
        <row r="133">
          <cell r="AH133" t="str">
            <v>0310295 Penambahan Prion Perpustakaan</v>
          </cell>
        </row>
        <row r="134">
          <cell r="AH134" t="str">
            <v>0310296 Perbaikan Meja Baca Pustaka</v>
          </cell>
        </row>
        <row r="135">
          <cell r="AH135" t="str">
            <v>0310298 Konsumsi guru piket</v>
          </cell>
        </row>
        <row r="136">
          <cell r="AH136" t="str">
            <v>0310301 Konsumsi panitia PPDB tahun 2016</v>
          </cell>
        </row>
        <row r="137">
          <cell r="AH137" t="str">
            <v>0310302 Spanduk PPDB tahun 2016</v>
          </cell>
        </row>
        <row r="138">
          <cell r="AH138" t="str">
            <v>0310307 Pengadaan obat-obatan UKS</v>
          </cell>
        </row>
        <row r="139">
          <cell r="AH139" t="str">
            <v>0310320 Cetak formulir PPDB</v>
          </cell>
        </row>
        <row r="140">
          <cell r="AH140" t="str">
            <v>0310321 Pengadaan formulir dapodik</v>
          </cell>
        </row>
        <row r="141">
          <cell r="AH141" t="str">
            <v>0310322 Pendaftaran ulang</v>
          </cell>
        </row>
        <row r="142">
          <cell r="AH142" t="str">
            <v>0310323 pengadaan tata tertib siswa</v>
          </cell>
        </row>
        <row r="143">
          <cell r="AH143" t="str">
            <v>0310330 pembuatan pelaporan hasil belajar mid semester dan ulangan semester</v>
          </cell>
        </row>
        <row r="144">
          <cell r="AH144" t="str">
            <v>0310338 pemasukan, Validasi, pemutakhiran dan pengiriman data pokok pendidik</v>
          </cell>
        </row>
        <row r="145">
          <cell r="AH145" t="str">
            <v>0310396 Konsumsi Panitia dan Peserta Workshop Peningkatan Kompetensi Pengembangan Bahan Ajar Bagi Semua Mapel</v>
          </cell>
        </row>
        <row r="146">
          <cell r="AH146" t="str">
            <v>0310398 Spanduk Workshop</v>
          </cell>
        </row>
        <row r="147">
          <cell r="AH147" t="str">
            <v>0310399 Transportasi Peserta Workshop</v>
          </cell>
        </row>
        <row r="148">
          <cell r="AH148" t="str">
            <v>0310400 Transportasi Panitia Workshop</v>
          </cell>
        </row>
        <row r="149">
          <cell r="AH149" t="str">
            <v>0310401 Transportasi Instruktur Workshop</v>
          </cell>
        </row>
        <row r="150">
          <cell r="AH150" t="str">
            <v>0310402 Honorarium Instruktur Workshop</v>
          </cell>
        </row>
        <row r="151">
          <cell r="AH151" t="str">
            <v>0310403 Honorarium Panitia Workshop</v>
          </cell>
        </row>
        <row r="152">
          <cell r="AH152" t="str">
            <v>0310404 Dokumentasi Workshop</v>
          </cell>
        </row>
        <row r="153">
          <cell r="AH153" t="str">
            <v>0310405 Biaya Penginapan Instruktur Workshop</v>
          </cell>
        </row>
        <row r="154">
          <cell r="AH154" t="str">
            <v>0310410 Transportasi Panitia PPDB tahun 2016</v>
          </cell>
        </row>
        <row r="155">
          <cell r="AH155" t="str">
            <v>0310411 Konsumsi Panitia PPDB tahun 2016</v>
          </cell>
        </row>
        <row r="156">
          <cell r="AH156" t="str">
            <v>0310412 Spanduk PPDB tahun 2016</v>
          </cell>
        </row>
        <row r="157">
          <cell r="AH157" t="str">
            <v>0310413 Cetak Formulir PPDB tahun 2016</v>
          </cell>
        </row>
        <row r="158">
          <cell r="AH158" t="str">
            <v>0310414 Penggandaan Formulir Daftar Ulang dan Soal Tes Online</v>
          </cell>
        </row>
        <row r="159">
          <cell r="AH159" t="str">
            <v>0310415 Penggandaan Tata Tertib Siswa</v>
          </cell>
        </row>
        <row r="160">
          <cell r="AH160" t="str">
            <v>0310426 Langganan Koran dan Majalah</v>
          </cell>
        </row>
        <row r="161">
          <cell r="AH161" t="str">
            <v>0310427 Pengadaan ATK kegiatan belajar mengajar</v>
          </cell>
        </row>
        <row r="162">
          <cell r="AH162" t="str">
            <v>0310429 Pengadaan Buku Perpustakaan</v>
          </cell>
        </row>
        <row r="163">
          <cell r="AH163" t="str">
            <v>0310430 Pengadaan Obat-Obatan UKS</v>
          </cell>
        </row>
        <row r="164">
          <cell r="AH164" t="str">
            <v>0310474 Cetak Buku Induk Siswa</v>
          </cell>
        </row>
        <row r="165">
          <cell r="AH165" t="str">
            <v>0310475 Cetak Kartu Pelajar Siswa</v>
          </cell>
        </row>
        <row r="166">
          <cell r="AH166" t="str">
            <v>0310497 Cetak Kartu Perpustakaan</v>
          </cell>
        </row>
        <row r="167">
          <cell r="AH167" t="str">
            <v>0310517 Transportasi Peserta Lomba Gerak Jalan</v>
          </cell>
        </row>
        <row r="168">
          <cell r="AH168" t="str">
            <v>0310518 Konsumsi Peserta dan Pembimbing Gerak Jalan</v>
          </cell>
        </row>
        <row r="169">
          <cell r="AH169" t="str">
            <v>0310531 Penggandaan Formulir PPDB Daftar Ulang dan Soal Tes Akademik TP. 2016/ 2017</v>
          </cell>
        </row>
        <row r="170">
          <cell r="AH170" t="str">
            <v>0310532 Cetak Spanduk dan Formulir PPDB Tes Akademik</v>
          </cell>
        </row>
        <row r="171">
          <cell r="AH171" t="str">
            <v>0310537 Cetak Buku Ramadhan Siswa</v>
          </cell>
        </row>
        <row r="172">
          <cell r="AH172" t="str">
            <v>0310540 ATK PPDB Jalur Online</v>
          </cell>
        </row>
        <row r="173">
          <cell r="AH173" t="str">
            <v>0310541 Cetak Spanduk dan Formulir PPDB Online</v>
          </cell>
        </row>
        <row r="174">
          <cell r="AH174" t="str">
            <v>0310542 Pembelian Tong Sampah Kegiatan Adiwiyata</v>
          </cell>
        </row>
        <row r="175">
          <cell r="AH175" t="str">
            <v>0310548 Penggandaan Formulir PPDB Daftar Ulang jalur Online TP. 2016/ 2017</v>
          </cell>
        </row>
        <row r="176">
          <cell r="AH176" t="str">
            <v>0311276 Transportasi siswa mengikuti lomba</v>
          </cell>
        </row>
        <row r="177">
          <cell r="AH177" t="str">
            <v>0311303 Kegiatan  lomba O2SN tingkat sekolah</v>
          </cell>
        </row>
        <row r="178">
          <cell r="AH178" t="str">
            <v>0311304 Kegiatan lomba O2SN tingkat provinsi</v>
          </cell>
        </row>
        <row r="179">
          <cell r="AH179" t="str">
            <v>0311305 Kegiatan lomba FLS2N tingkat sekolah</v>
          </cell>
        </row>
        <row r="180">
          <cell r="AH180" t="str">
            <v>0311306 Kegiatan lomba keagamaan</v>
          </cell>
        </row>
        <row r="181">
          <cell r="AH181" t="str">
            <v>0311343 Kegiatan Classmeeting (Lomba Volley, Futsal dan kebersihan kelas)</v>
          </cell>
        </row>
        <row r="182">
          <cell r="AH182" t="str">
            <v>0311406 ATK Supervisi</v>
          </cell>
        </row>
        <row r="183">
          <cell r="AH183" t="str">
            <v>0311407 Penggandaan Blanko Supervisi</v>
          </cell>
        </row>
        <row r="184">
          <cell r="AH184" t="str">
            <v>0311408 Honorarium Tim Supervisi</v>
          </cell>
        </row>
        <row r="185">
          <cell r="AH185" t="str">
            <v>0311416 Pelaksanaan Lomba OSN</v>
          </cell>
        </row>
        <row r="186">
          <cell r="AH186" t="str">
            <v>0311417 Pelaksanaan Lomba O2SN</v>
          </cell>
        </row>
        <row r="187">
          <cell r="AH187" t="str">
            <v>0311418 Pelaksanaan Lomba FL2SN</v>
          </cell>
        </row>
        <row r="188">
          <cell r="AH188" t="str">
            <v>0311419 Lomba Gerak Jalan (HUT PGRI)</v>
          </cell>
        </row>
        <row r="189">
          <cell r="AH189" t="str">
            <v>0311420 Transportasi Lomba Jurnalistik Tingkat Provinsi</v>
          </cell>
        </row>
        <row r="190">
          <cell r="AH190" t="str">
            <v>0311421 Cetak Bahan Lomba Jurnalistik</v>
          </cell>
        </row>
        <row r="191">
          <cell r="AH191" t="str">
            <v>0311422 Lomba Keagamaan</v>
          </cell>
        </row>
        <row r="192">
          <cell r="AH192" t="str">
            <v>0311423 Kegiatan Ekstrakurikuler Pramuka, Storry Telling, English Day, Cerpen, Puisi, Cipta Puisi, Jurnalistik, Melukis, Seni Membatik, Poster, Pensi dan Musik Tradisional.</v>
          </cell>
        </row>
        <row r="193">
          <cell r="AH193" t="str">
            <v>0311424 Penyelenggaraan Peantren Kilat</v>
          </cell>
        </row>
        <row r="194">
          <cell r="AH194" t="str">
            <v>0311425 Transportasi Ketua OSIS Ke Pekanbaru</v>
          </cell>
        </row>
        <row r="195">
          <cell r="AH195" t="str">
            <v>0311476 Transportasi KIR ( Karya Ilmiah Remaja) di Pekanbaru</v>
          </cell>
        </row>
        <row r="196">
          <cell r="AH196" t="str">
            <v>0311519 Sewa Kostum Lomba FLS2N Musik Tradisional</v>
          </cell>
        </row>
        <row r="197">
          <cell r="AH197" t="str">
            <v>0311520 Transportasi Pembimbing dan Peserta Lomba Musik Tradisional</v>
          </cell>
        </row>
        <row r="198">
          <cell r="AH198" t="str">
            <v>0311521 Konsumsi Pembimbing dan Peserta Lomba Musik Tradisional</v>
          </cell>
        </row>
        <row r="199">
          <cell r="AH199" t="str">
            <v>0311522 Sewa Kostum Lomba FLS2N Vocal Grup</v>
          </cell>
        </row>
        <row r="200">
          <cell r="AH200" t="str">
            <v>0311523 Transportasi Pembimbing dan Peserta Lomba Vocal Grup</v>
          </cell>
        </row>
        <row r="201">
          <cell r="AH201" t="str">
            <v>0311524 Konsumsi Pembimbing dan Peserta Lomba Vocal Grup</v>
          </cell>
        </row>
        <row r="202">
          <cell r="AH202" t="str">
            <v>0311525 Transportasi Pembimbing dan Peserta Lomba MTQ</v>
          </cell>
        </row>
        <row r="203">
          <cell r="AH203" t="str">
            <v>0311526 Konsumsi Pembimbing dan Peserta Lomba MTQ</v>
          </cell>
        </row>
        <row r="204">
          <cell r="AH204" t="str">
            <v>0311557 ATK kegiatan pelatihan mahir dasar pramuka</v>
          </cell>
        </row>
        <row r="205">
          <cell r="AH205" t="str">
            <v>0311558 Konsumsi kegiatan mahir dasar pramuka</v>
          </cell>
        </row>
        <row r="206">
          <cell r="AH206" t="str">
            <v>0311559 Penggandaan materi kegiatan mahir dasar pramuka</v>
          </cell>
        </row>
        <row r="207">
          <cell r="AH207" t="str">
            <v>0311560 cetak sertifikat pelatihan mahir dasar pramuka</v>
          </cell>
        </row>
        <row r="208">
          <cell r="AH208" t="str">
            <v>0311561 Honor instruktur pelatihan mahir dasar pramuka</v>
          </cell>
        </row>
        <row r="209">
          <cell r="AH209" t="str">
            <v>0311562 Honor panitia pelatihan mahir dasar pramuka</v>
          </cell>
        </row>
        <row r="210">
          <cell r="AH210" t="str">
            <v>0311563 Pelatihan karya ilmiah</v>
          </cell>
        </row>
        <row r="211">
          <cell r="AH211" t="str">
            <v>0311573 Honor panitia kegiatan classmeeting siswa lomba volley ball dan futsal</v>
          </cell>
        </row>
        <row r="212">
          <cell r="AH212" t="str">
            <v>0311574 Honor panitia kegiatan classmeeting siswa lomba kebersihan kelas</v>
          </cell>
        </row>
        <row r="213">
          <cell r="AH213" t="str">
            <v>0311575 Konsumsi juri kegiatan classmeeting siswa lomba volley ball dan futsal</v>
          </cell>
        </row>
        <row r="214">
          <cell r="AH214" t="str">
            <v>0311576 Transportasi Instruktur pelatihan karya ilmiah</v>
          </cell>
        </row>
        <row r="215">
          <cell r="AH215" t="str">
            <v>0311577 Honorarium instruktur pelatihan karya ilmiah</v>
          </cell>
        </row>
        <row r="216">
          <cell r="AH216" t="str">
            <v>0311578 Honorarium panitia pelatihan karya ilmiah</v>
          </cell>
        </row>
        <row r="217">
          <cell r="AH217" t="str">
            <v>0311579 Konsumsi Instruktur, Panitia, dan Peserta pelatihan karya ilmiah</v>
          </cell>
        </row>
        <row r="218">
          <cell r="AH218" t="str">
            <v>0311580 ATK kegiatan pelatihan karya ilmiah</v>
          </cell>
        </row>
        <row r="219">
          <cell r="AH219" t="str">
            <v>0412265 Gaji PNS</v>
          </cell>
        </row>
        <row r="220">
          <cell r="AH220" t="str">
            <v>0413432 Transportasi Kegiatan MKKS</v>
          </cell>
        </row>
        <row r="221">
          <cell r="AH221" t="str">
            <v>0414106 Peningkatan Kualitas Guru Kelas, Mata Pelajaran</v>
          </cell>
        </row>
        <row r="222">
          <cell r="AH222" t="str">
            <v>0414108 Pembinaan Administrasi Sekolah</v>
          </cell>
        </row>
        <row r="223">
          <cell r="AH223" t="str">
            <v>0414122 Pembinaan Tenaga Perpustakaan</v>
          </cell>
        </row>
        <row r="224">
          <cell r="AH224" t="str">
            <v>0414124 Pembinaan Tenaga UKS</v>
          </cell>
        </row>
        <row r="225">
          <cell r="AH225" t="str">
            <v>0414125 Pembinaan Tenaga Ekstrakurikuler</v>
          </cell>
        </row>
        <row r="226">
          <cell r="AH226" t="str">
            <v>0414126 Pembinaan Tenaga Ketatausahaan</v>
          </cell>
        </row>
        <row r="227">
          <cell r="AH227" t="str">
            <v>0414431 Transportasi Kegiatan MGMP</v>
          </cell>
        </row>
        <row r="228">
          <cell r="AH228" t="str">
            <v>0414433 Pembinaan Administrasi Sekolah</v>
          </cell>
        </row>
        <row r="229">
          <cell r="AH229" t="str">
            <v>0515129 Pengadaan Komputer</v>
          </cell>
        </row>
        <row r="230">
          <cell r="AH230" t="str">
            <v>0515130 Pengadaan Printer</v>
          </cell>
        </row>
        <row r="231">
          <cell r="AH231" t="str">
            <v>0515135 Alat Dokumentasi</v>
          </cell>
        </row>
        <row r="232">
          <cell r="AH232" t="str">
            <v>0515136 Pengadaan layanan internet</v>
          </cell>
        </row>
        <row r="233">
          <cell r="AH233" t="str">
            <v>0515139 Pengadaan Alat Pelajaran</v>
          </cell>
        </row>
        <row r="234">
          <cell r="AH234" t="str">
            <v>0515141 Pengadaan Buku Pegangan Guru</v>
          </cell>
        </row>
        <row r="235">
          <cell r="AH235" t="str">
            <v>0515142 Pengadaan Buku Pelajaran Pokok Peserta Didik</v>
          </cell>
        </row>
        <row r="236">
          <cell r="AH236" t="str">
            <v>0515267 Pengadaan Buku Kurikulum 2013</v>
          </cell>
        </row>
        <row r="237">
          <cell r="AH237" t="str">
            <v>0515268 Pengadaan mesin air</v>
          </cell>
        </row>
        <row r="238">
          <cell r="AH238" t="str">
            <v>0515270 Cetak visi, misi, 10 K dan 5S budaya malu</v>
          </cell>
        </row>
        <row r="239">
          <cell r="AH239" t="str">
            <v>0515273 Pembuatan Slogan Pendidikan</v>
          </cell>
        </row>
        <row r="240">
          <cell r="AH240" t="str">
            <v>0515274 Pembuatan papan administrasi kelas dan slogan pendidikan</v>
          </cell>
        </row>
        <row r="241">
          <cell r="AH241" t="str">
            <v>0515309 Pengadaan meja piket</v>
          </cell>
        </row>
        <row r="242">
          <cell r="AH242" t="str">
            <v>0515310 Pengadaan meja 1/2 biro</v>
          </cell>
        </row>
        <row r="243">
          <cell r="AH243" t="str">
            <v>0515312 Pengadaan pompa air</v>
          </cell>
        </row>
        <row r="244">
          <cell r="AH244" t="str">
            <v>0515339 Pengadaan kelengkapan peralatan komputer</v>
          </cell>
        </row>
        <row r="245">
          <cell r="AH245" t="str">
            <v>0515434 Pengadaan Buku Pelajaran Siswa (K13)</v>
          </cell>
        </row>
        <row r="246">
          <cell r="AH246" t="str">
            <v>0515435 Pengadaan Lemari File</v>
          </cell>
        </row>
        <row r="247">
          <cell r="AH247" t="str">
            <v>0515436 Pengadaan Meja Piket</v>
          </cell>
        </row>
        <row r="248">
          <cell r="AH248" t="str">
            <v>0515437 Pengadaan Papan Administrasi Kelas</v>
          </cell>
        </row>
        <row r="249">
          <cell r="AH249" t="str">
            <v>0515438 Pengadaan Papan Pengumuman Dana BOS</v>
          </cell>
        </row>
        <row r="250">
          <cell r="AH250" t="str">
            <v>0515439 Pengadaan Mobiler Ruang Perpustakaan</v>
          </cell>
        </row>
        <row r="251">
          <cell r="AH251" t="str">
            <v>0515441 Pengadaan Alat Musik Sekolah</v>
          </cell>
        </row>
        <row r="252">
          <cell r="AH252" t="str">
            <v>0515444 Pembelian Meja Guru 1/2 Biro</v>
          </cell>
        </row>
        <row r="253">
          <cell r="AH253" t="str">
            <v>0515445 Pembelian Meja 1 Biro</v>
          </cell>
        </row>
        <row r="254">
          <cell r="AH254" t="str">
            <v>0515448 Pengadaan Buku Perpustakan</v>
          </cell>
        </row>
        <row r="255">
          <cell r="AH255" t="str">
            <v>0515478 Pembelian Perlengkapan Alat Komputer</v>
          </cell>
        </row>
        <row r="256">
          <cell r="AH256" t="str">
            <v>0515493 Pengadaan Mobiler (Meja Kursi Siswa)</v>
          </cell>
        </row>
        <row r="257">
          <cell r="AH257" t="str">
            <v>0515498 Pengadaan Buku Pegangan Guru</v>
          </cell>
        </row>
        <row r="258">
          <cell r="AH258" t="str">
            <v>0515499 Pengadaan Printer Sekolah</v>
          </cell>
        </row>
        <row r="259">
          <cell r="AH259" t="str">
            <v>0515504 Pembelian Bendera Sekolah</v>
          </cell>
        </row>
        <row r="260">
          <cell r="AH260" t="str">
            <v>0515505 Pembelian Hard Disk</v>
          </cell>
        </row>
        <row r="261">
          <cell r="AH261" t="str">
            <v>0515514 Pengadaan Alat Musik Kesenian (Drum Band)</v>
          </cell>
        </row>
        <row r="262">
          <cell r="AH262" t="str">
            <v>0515515 Pengadaan Alat Musik Kesenian (Rebana)</v>
          </cell>
        </row>
        <row r="263">
          <cell r="AH263" t="str">
            <v>0515527 Paket Modem Untuk Kegiatan Pelatihan Dapodik</v>
          </cell>
        </row>
        <row r="264">
          <cell r="AH264" t="str">
            <v>0515538 Pembelian Buku Perpustakaan Penerbit Erlangga</v>
          </cell>
        </row>
        <row r="265">
          <cell r="AH265" t="str">
            <v>0515539 Pembelian Buku Perpustakaan Penerbit Grafindo</v>
          </cell>
        </row>
        <row r="266">
          <cell r="AH266" t="str">
            <v>0515552 Pengadaan Meja Siswa</v>
          </cell>
        </row>
        <row r="267">
          <cell r="AH267" t="str">
            <v>0515553 Pengadaan Lemari Kaca Untuk Alat Kesenian</v>
          </cell>
        </row>
        <row r="268">
          <cell r="AH268" t="str">
            <v>0515555 Pengadaan Jam Dinding Sekolah</v>
          </cell>
        </row>
        <row r="269">
          <cell r="AH269" t="str">
            <v>0515566 Pengadaan alat praktek kesenian (baju tari)</v>
          </cell>
        </row>
        <row r="270">
          <cell r="AH270" t="str">
            <v>0515567 pembelian sarung tangan untuk kegiatan gerak jalan</v>
          </cell>
        </row>
        <row r="271">
          <cell r="AH271" t="str">
            <v>0515568 pembelian tenda pramuka</v>
          </cell>
        </row>
        <row r="272">
          <cell r="AH272" t="str">
            <v xml:space="preserve">0515569 Pembelian lemari arsip </v>
          </cell>
        </row>
        <row r="273">
          <cell r="AH273" t="str">
            <v>0515570 Pembelian rak buku perpustakaan dan lemari arsip</v>
          </cell>
        </row>
        <row r="274">
          <cell r="AH274" t="str">
            <v>0516164 Pemeliharaan Ruang kelas</v>
          </cell>
        </row>
        <row r="275">
          <cell r="AH275" t="str">
            <v>0516165 Pemeliharaan Ruang laboratorium</v>
          </cell>
        </row>
        <row r="276">
          <cell r="AH276" t="str">
            <v>0516166 Pemeliharaan Ruang perpustakaan</v>
          </cell>
        </row>
        <row r="277">
          <cell r="AH277" t="str">
            <v>0516167 Pemeliharaan Ruang media</v>
          </cell>
        </row>
        <row r="278">
          <cell r="AH278" t="str">
            <v>0516168 Pemeliharaan Ruang Kepala Sekolah</v>
          </cell>
        </row>
        <row r="279">
          <cell r="AH279" t="str">
            <v>0516169 Pemeliharaan Ruang Guru</v>
          </cell>
        </row>
        <row r="280">
          <cell r="AH280" t="str">
            <v>0516170 Pemeliharaan Ruang Tata Usaha</v>
          </cell>
        </row>
        <row r="281">
          <cell r="AH281" t="str">
            <v>0516171 Pemeliharaan Ruang aula</v>
          </cell>
        </row>
        <row r="282">
          <cell r="AH282" t="str">
            <v>0516172 Pemeliharaan Ruang BP/BK</v>
          </cell>
        </row>
        <row r="283">
          <cell r="AH283" t="str">
            <v>0516173 Pemeliharaan Ruang Ibadah</v>
          </cell>
        </row>
        <row r="284">
          <cell r="AH284" t="str">
            <v>0516174 Pemeliharaan Instalasi air</v>
          </cell>
        </row>
        <row r="285">
          <cell r="AH285" t="str">
            <v>0516175 Pemeliharaan Instalasi listrik (termasuk penggantian lampu)</v>
          </cell>
        </row>
        <row r="286">
          <cell r="AH286" t="str">
            <v>0516176 Pemeliharaan Kamar mandi/wc guru/karyawan</v>
          </cell>
        </row>
        <row r="287">
          <cell r="AH287" t="str">
            <v>0516177 Pemeliharaan Kamar mandi/wc Peserta Didik</v>
          </cell>
        </row>
        <row r="288">
          <cell r="AH288" t="str">
            <v>0516178 Pemeliharaan Taman dan Lapangan</v>
          </cell>
        </row>
        <row r="289">
          <cell r="AH289" t="str">
            <v>0516179 Pemeliharaan Pagar Sekolah</v>
          </cell>
        </row>
        <row r="290">
          <cell r="AH290" t="str">
            <v>0516180 Revitalisasi lantai ruang/kelas/lab</v>
          </cell>
        </row>
        <row r="291">
          <cell r="AH291" t="str">
            <v>0516181 Pembenahan administrasi/inventarisasi bangunan</v>
          </cell>
        </row>
        <row r="292">
          <cell r="AH292" t="str">
            <v>0516182 Pemeliharaan Komputer set</v>
          </cell>
        </row>
        <row r="293">
          <cell r="AH293" t="str">
            <v>0516269 Rehab</v>
          </cell>
        </row>
        <row r="294">
          <cell r="AH294" t="str">
            <v>0516277 Perbaikan tong sampah kayu besar</v>
          </cell>
        </row>
        <row r="295">
          <cell r="AH295" t="str">
            <v>0516278 Perbaikan mobiler (meja dan kursi siswa)</v>
          </cell>
        </row>
        <row r="296">
          <cell r="AH296" t="str">
            <v>0516279 Perbaikan perabot perpustakaan</v>
          </cell>
        </row>
        <row r="297">
          <cell r="AH297" t="str">
            <v>0516285 Pengadaan meja belajar siswa</v>
          </cell>
        </row>
        <row r="298">
          <cell r="AH298" t="str">
            <v>0516311 Perbaikan sanitasi (wc, kamar mandi) dan saluran air hujan</v>
          </cell>
        </row>
        <row r="299">
          <cell r="AH299" t="str">
            <v>0516313 Pengecatan sekolah</v>
          </cell>
        </row>
        <row r="300">
          <cell r="AH300" t="str">
            <v>0516332 Racun rumput sekolah</v>
          </cell>
        </row>
        <row r="301">
          <cell r="AH301" t="str">
            <v>0516337 Pengadaan gembok dan engsel pintu kelas dan kantor</v>
          </cell>
        </row>
        <row r="302">
          <cell r="AH302" t="str">
            <v>0516440 Pengadaan Alat Perbaikan Instalasi Listrik</v>
          </cell>
        </row>
        <row r="303">
          <cell r="AH303" t="str">
            <v>0516442 Potong Rumput Halaman Sekolah</v>
          </cell>
        </row>
        <row r="304">
          <cell r="AH304" t="str">
            <v>0516443 Perbaikan Jaringan Internet</v>
          </cell>
        </row>
        <row r="305">
          <cell r="AH305" t="str">
            <v>0516446 Pembelian Bahan Rehab Pengecatan Ruang Lab Komputer dan Dinding Sekolah</v>
          </cell>
        </row>
        <row r="306">
          <cell r="AH306" t="str">
            <v>0516447 Pengadaan Bahan Pengecatan Lapangan Olahraga</v>
          </cell>
        </row>
        <row r="307">
          <cell r="AH307" t="str">
            <v>0516449 Pembayaran Laundry Ghorden ruang perpustakaan, lobi, tata Usaha dan ruangan pertemuan</v>
          </cell>
        </row>
        <row r="308">
          <cell r="AH308" t="str">
            <v>0516479 Pembelian Senter (Untuk Jaga Malam)</v>
          </cell>
        </row>
        <row r="309">
          <cell r="AH309" t="str">
            <v>0516480 Upah Perbaikan Instalasi Listrik</v>
          </cell>
        </row>
        <row r="310">
          <cell r="AH310" t="str">
            <v>0516481 Upah Pengecatan Ruangan Lobby, UKS, Kurikulum</v>
          </cell>
        </row>
        <row r="311">
          <cell r="AH311" t="str">
            <v>0516482 Upah Pengecatan Dinding Sekolah</v>
          </cell>
        </row>
        <row r="312">
          <cell r="AH312" t="str">
            <v>0516491 Rehab Pengecatan Bangunan</v>
          </cell>
        </row>
        <row r="313">
          <cell r="AH313" t="str">
            <v>0516492 Pengadaan Bahan Rehab Plafon, peri-peri  Ruang Serbaguna dan Kelas</v>
          </cell>
        </row>
        <row r="314">
          <cell r="AH314" t="str">
            <v>0516502 Pengadaan Bahan Perbaikan Kunci Pintu Kelas</v>
          </cell>
        </row>
        <row r="315">
          <cell r="AH315" t="str">
            <v>0516503 Pembayaran Laundry Ruang Lab Komputer</v>
          </cell>
        </row>
        <row r="316">
          <cell r="AH316" t="str">
            <v>0516506 Upah Rehab plafon, peri-peri ruang serbaguna dan kelas</v>
          </cell>
        </row>
        <row r="317">
          <cell r="AH317" t="str">
            <v>0516509 Upah Perbaikan Kunci Pintu Kelas</v>
          </cell>
        </row>
        <row r="318">
          <cell r="AH318" t="str">
            <v>0516528 Pembelian Bahan Pengecatan Dinding Sekolah</v>
          </cell>
        </row>
        <row r="319">
          <cell r="AH319" t="str">
            <v>0516529 Pembelian Bahan Perbaikan Plafon</v>
          </cell>
        </row>
        <row r="320">
          <cell r="AH320" t="str">
            <v>0516530 Pembelian Pompa Air</v>
          </cell>
        </row>
        <row r="321">
          <cell r="AH321" t="str">
            <v>0516533 Loundry Ghorden Kelas VII dan Tabir</v>
          </cell>
        </row>
        <row r="322">
          <cell r="AH322" t="str">
            <v>0516534 Pembelian Bahan Perbaikan Jembatan Sekolah</v>
          </cell>
        </row>
        <row r="323">
          <cell r="AH323" t="str">
            <v>0516551 Upah Pengecatan Lab, Rehab Plafon dan Perbaikan Jembatan</v>
          </cell>
        </row>
        <row r="324">
          <cell r="AH324" t="str">
            <v>0516554 Loundry Ghorden Semua Kelas</v>
          </cell>
        </row>
        <row r="325">
          <cell r="AH325" t="str">
            <v>0516564 Perbaikan rabat</v>
          </cell>
        </row>
        <row r="326">
          <cell r="AH326" t="str">
            <v>0516565 upah perbaikan rabat</v>
          </cell>
        </row>
        <row r="327">
          <cell r="AH327" t="str">
            <v>0617183 Penyusunan Visi dan Misi</v>
          </cell>
        </row>
        <row r="328">
          <cell r="AH328" t="str">
            <v>0617184 Penyusunan Profil Sekolah</v>
          </cell>
        </row>
        <row r="329">
          <cell r="AH329" t="str">
            <v>0617185 Pelaksanaan Rapat Kerja Kepala Sekolah</v>
          </cell>
        </row>
        <row r="330">
          <cell r="AH330" t="str">
            <v>0617186 Pembuatan Program Kerja Kepala Sekolah</v>
          </cell>
        </row>
        <row r="331">
          <cell r="AH331" t="str">
            <v>0617187 Penyusunan Program RAPBS/RAKS</v>
          </cell>
        </row>
        <row r="332">
          <cell r="AH332" t="str">
            <v>0617188 Lokakarya perencanaan dan pelaksanaan MBS</v>
          </cell>
        </row>
        <row r="333">
          <cell r="AH333" t="str">
            <v>0618450 Penyusunan Program RKAS</v>
          </cell>
        </row>
        <row r="334">
          <cell r="AH334" t="str">
            <v>0618454 Penyusunan Profil Sekolah</v>
          </cell>
        </row>
        <row r="335">
          <cell r="AH335" t="str">
            <v>0618507 Konsumsi rapat Tim penyusunan program RKAS</v>
          </cell>
        </row>
        <row r="336">
          <cell r="AH336" t="str">
            <v>0618508 ATK Tim penyusunan program RKAS</v>
          </cell>
        </row>
        <row r="337">
          <cell r="AH337" t="str">
            <v>0619189 Penyusunan Program Supervisi, Monitoring dan Evaluasi</v>
          </cell>
        </row>
        <row r="338">
          <cell r="AH338" t="str">
            <v>0619190 Pelaksanaan Supervisi Akademik</v>
          </cell>
        </row>
        <row r="339">
          <cell r="AH339" t="str">
            <v>0619191 Pelaksanaan Supervisi Non-Akademik</v>
          </cell>
        </row>
        <row r="340">
          <cell r="AH340" t="str">
            <v>0619192 Pelaksanaan Supervisi Ekskul</v>
          </cell>
        </row>
        <row r="341">
          <cell r="AH341" t="str">
            <v>0619193 Pelaksanaan Supervisi Perpustakaan</v>
          </cell>
        </row>
        <row r="342">
          <cell r="AH342" t="str">
            <v>0619194 Pelaksanaan Supervisi Laboratorium</v>
          </cell>
        </row>
        <row r="343">
          <cell r="AH343" t="str">
            <v>0619195 Pelaksanaan Supervisi Administrasi Tata Usaha</v>
          </cell>
        </row>
        <row r="344">
          <cell r="AH344" t="str">
            <v>0619196 Pelaksanaan Supervisi Pemberdayaan Alat</v>
          </cell>
        </row>
        <row r="345">
          <cell r="AH345" t="str">
            <v>0619197 Pelaksanaan Monitoring Keuangan</v>
          </cell>
        </row>
        <row r="346">
          <cell r="AH346" t="str">
            <v>0619198 Pelaksanaan Monitoring Kesiswaan</v>
          </cell>
        </row>
        <row r="347">
          <cell r="AH347" t="str">
            <v>0619199 Pelaksanaan Monitoring kegiatan belajar Mengajar</v>
          </cell>
        </row>
        <row r="348">
          <cell r="AH348" t="str">
            <v>0619200 Pelaksanaan Monitoring kegiatan Sarana Prasarana</v>
          </cell>
        </row>
        <row r="349">
          <cell r="AH349" t="str">
            <v>0619201 Kompetensi Pengembangan Status Sekolah</v>
          </cell>
        </row>
        <row r="350">
          <cell r="AH350" t="str">
            <v>0619202 Standar ISO</v>
          </cell>
        </row>
        <row r="351">
          <cell r="AH351" t="str">
            <v>0620203 Kajian-kajian yang sesuai dengan kondisi sekolah masing-masing</v>
          </cell>
        </row>
        <row r="352">
          <cell r="AH352" t="str">
            <v>0620204 Pengelolaan Sekolah Berbasis ICT/TIK</v>
          </cell>
        </row>
        <row r="353">
          <cell r="AH353" t="str">
            <v>0620205 Pengembangan Sistem Informasi Manajemen Sekolah (SIM)</v>
          </cell>
        </row>
        <row r="354">
          <cell r="AH354" t="str">
            <v>0620206 Pengelolaan data sekolah: DAPODIK dan lainnya</v>
          </cell>
        </row>
        <row r="355">
          <cell r="AH355" t="str">
            <v>0620207 Penyusunan Program Ketatausahaan</v>
          </cell>
        </row>
        <row r="356">
          <cell r="AH356" t="str">
            <v>0620208 Updating data guru dan Karyawan</v>
          </cell>
        </row>
        <row r="357">
          <cell r="AH357" t="str">
            <v>0620209 Updating data Kesiswaan</v>
          </cell>
        </row>
        <row r="358">
          <cell r="AH358" t="str">
            <v>0620210 Penyusunan Laporan</v>
          </cell>
        </row>
        <row r="359">
          <cell r="AH359" t="str">
            <v>0620211 Penyusunan Laporan BOS</v>
          </cell>
        </row>
        <row r="360">
          <cell r="AH360" t="str">
            <v>0620212 Pengelolaan Inventaris Barang</v>
          </cell>
        </row>
        <row r="361">
          <cell r="AH361" t="str">
            <v>0620286 Administrasi operator input dapodik</v>
          </cell>
        </row>
        <row r="362">
          <cell r="AH362" t="str">
            <v>0620288 Belanja pulsa modem</v>
          </cell>
        </row>
        <row r="363">
          <cell r="AH363" t="str">
            <v>0620451 Updating Data Guru, Pegawai dan Siswa</v>
          </cell>
        </row>
        <row r="364">
          <cell r="AH364" t="str">
            <v>0620488 Insentif Operator Dapodik</v>
          </cell>
        </row>
        <row r="365">
          <cell r="AH365" t="str">
            <v>0621213 Workshop peningkatan kompetensi SIM berbasis TIK bagi PTK sekolah</v>
          </cell>
        </row>
        <row r="366">
          <cell r="AH366" t="str">
            <v>0621287 Operator padamu negeri</v>
          </cell>
        </row>
        <row r="367">
          <cell r="AH367" t="str">
            <v>0621452 Pelaksanaan MKKS</v>
          </cell>
        </row>
        <row r="368">
          <cell r="AH368" t="str">
            <v>0621453 Pelaksanaan Supervisi Administrasi Tata Usaha</v>
          </cell>
        </row>
        <row r="369">
          <cell r="AH369" t="str">
            <v>0622214 Pengembangan Sistem Informasi Manajemen</v>
          </cell>
        </row>
        <row r="370">
          <cell r="AH370" t="str">
            <v>0622215 Penyusunan Leaflet</v>
          </cell>
        </row>
        <row r="371">
          <cell r="AH371" t="str">
            <v>0622216 Sosialisasi Kebijakan-Kebijakan</v>
          </cell>
        </row>
        <row r="372">
          <cell r="AH372" t="str">
            <v>0622217 Rakor Komite Sekolah</v>
          </cell>
        </row>
        <row r="373">
          <cell r="AH373" t="str">
            <v>0622218 Penyelenggaraan Lintas Alam</v>
          </cell>
        </row>
        <row r="374">
          <cell r="AH374" t="str">
            <v>0622219 Penyelenggaraan Karang Pamitran</v>
          </cell>
        </row>
        <row r="375">
          <cell r="AH375" t="str">
            <v>0723220 Konsumsi Guru / Pegawai</v>
          </cell>
        </row>
        <row r="376">
          <cell r="AH376" t="str">
            <v>0723221 Konsumsi Tamu</v>
          </cell>
        </row>
        <row r="377">
          <cell r="AH377" t="str">
            <v>0723222 Konsumsi Rapat Dinas</v>
          </cell>
        </row>
        <row r="378">
          <cell r="AH378" t="str">
            <v>0723223 Pembelian Air Minum</v>
          </cell>
        </row>
        <row r="379">
          <cell r="AH379" t="str">
            <v>0723224 Pembelian Gas</v>
          </cell>
        </row>
        <row r="380">
          <cell r="AH380" t="str">
            <v>0723225 Pengadaan Alat RT Sekolah</v>
          </cell>
        </row>
        <row r="381">
          <cell r="AH381" t="str">
            <v>0723226 Pengadaan Alat Kebersihan</v>
          </cell>
        </row>
        <row r="382">
          <cell r="AH382" t="str">
            <v>0723227 Penyelenggaraan kegiatan pendokumentasian nilai aset semua sarpras sekolah pada tahun berjalan</v>
          </cell>
        </row>
        <row r="383">
          <cell r="AH383" t="str">
            <v>0723228 Penyediaan pembiayaan untuk studi lanjut pendidik/tenaga kependidikan</v>
          </cell>
        </row>
        <row r="384">
          <cell r="AH384" t="str">
            <v>0723229 Workshop peningkatan kompetensi PTK dalam aspek transparansi dan akuntabilitas pengelolaa program, kegiatan, hasil-hasil, dan keuangan sekolah</v>
          </cell>
        </row>
        <row r="385">
          <cell r="AH385" t="str">
            <v>0723230 Penyelenggaraan sosialisasi dan pelaporan program, kegiatan hasil-hasil, dan pengelolaan keuangan sekolah</v>
          </cell>
        </row>
        <row r="386">
          <cell r="AH386" t="str">
            <v>0723231 Pembayaran Rekening Listrik</v>
          </cell>
        </row>
        <row r="387">
          <cell r="AH387" t="str">
            <v>0723232 Pembayaran Rekening Telepon</v>
          </cell>
        </row>
        <row r="388">
          <cell r="AH388" t="str">
            <v>0723233 Pembayaran langganan internet</v>
          </cell>
        </row>
        <row r="389">
          <cell r="AH389" t="str">
            <v>0723234 Pembayaran Retribusi keamanan dan sampah</v>
          </cell>
        </row>
        <row r="390">
          <cell r="AH390" t="str">
            <v>0723235 Pembayaran langganan PDAM</v>
          </cell>
        </row>
        <row r="391">
          <cell r="AH391" t="str">
            <v>0723236 Belanja ATK Sekolah</v>
          </cell>
        </row>
        <row r="392">
          <cell r="AH392" t="str">
            <v>0723248 Bea materai, administrasi bank</v>
          </cell>
        </row>
        <row r="393">
          <cell r="AH393" t="str">
            <v>0723266 Biaya potong rumput sekolah</v>
          </cell>
        </row>
        <row r="394">
          <cell r="AH394" t="str">
            <v>0723271 Pengelolaan dana BOS</v>
          </cell>
        </row>
        <row r="395">
          <cell r="AH395" t="str">
            <v>0723281 ATK Pengelolaan Dana BOS</v>
          </cell>
        </row>
        <row r="396">
          <cell r="AH396" t="str">
            <v>0723282 Biaya potong rumput sekolah</v>
          </cell>
        </row>
        <row r="397">
          <cell r="AH397" t="str">
            <v>0723292 Pengadaan Alat Kebresihan</v>
          </cell>
        </row>
        <row r="398">
          <cell r="AH398" t="str">
            <v>0723317 Belanja Sparepart komputer</v>
          </cell>
        </row>
        <row r="399">
          <cell r="AH399" t="str">
            <v>0723318 Belanja materai</v>
          </cell>
        </row>
        <row r="400">
          <cell r="AH400" t="str">
            <v>0723324 insentif bendahara BOS</v>
          </cell>
        </row>
        <row r="401">
          <cell r="AH401" t="str">
            <v>0723328 konsumsi UAS</v>
          </cell>
        </row>
        <row r="402">
          <cell r="AH402" t="str">
            <v>0723341 Honorarium ulangan akhir semester</v>
          </cell>
        </row>
        <row r="403">
          <cell r="AH403" t="str">
            <v>0723342 Honorarium Pengawas ujian akhir semester</v>
          </cell>
        </row>
        <row r="404">
          <cell r="AH404" t="str">
            <v>0723455 Belanja Jasa Perbaikan Komputer</v>
          </cell>
        </row>
        <row r="405">
          <cell r="AH405" t="str">
            <v>0723456 Belanja Jasa Perbaikan AC Kantor</v>
          </cell>
        </row>
        <row r="406">
          <cell r="AH406" t="str">
            <v>0723457 Pembayaran Retribusi keamanan dan sampah</v>
          </cell>
        </row>
        <row r="407">
          <cell r="AH407" t="str">
            <v>0723461 Bea materai, administrasi bank</v>
          </cell>
        </row>
        <row r="408">
          <cell r="AH408" t="str">
            <v>0723462 insentif bendahara dan operator BOS</v>
          </cell>
        </row>
        <row r="409">
          <cell r="AH409" t="str">
            <v>0723463 Insentif Operator BOS</v>
          </cell>
        </row>
        <row r="410">
          <cell r="AH410" t="str">
            <v>0723464 Transportasi pengambilan dana BOS</v>
          </cell>
        </row>
        <row r="411">
          <cell r="AH411" t="str">
            <v>0723465 Belanja Minuman dan Makanan Harian Untuk Pegawai dan Guru</v>
          </cell>
        </row>
        <row r="412">
          <cell r="AH412" t="str">
            <v xml:space="preserve">0723472 Belanja Air Minum Isi Ulang </v>
          </cell>
        </row>
        <row r="413">
          <cell r="AH413" t="str">
            <v>0723473 Pengadaan Alat-alat Kebersihan</v>
          </cell>
        </row>
        <row r="414">
          <cell r="AH414" t="str">
            <v>0723544 Penggandaan SPJ BOS</v>
          </cell>
        </row>
        <row r="415">
          <cell r="AH415" t="str">
            <v>0723556 Jasa Perbaikan Listrik Sekolah</v>
          </cell>
        </row>
        <row r="416">
          <cell r="AH416" t="str">
            <v>0724237 Pembayaran Honor Guru</v>
          </cell>
        </row>
        <row r="417">
          <cell r="AH417" t="str">
            <v>0724238 Pembayaran Honor tenaga administrasi</v>
          </cell>
        </row>
        <row r="418">
          <cell r="AH418" t="str">
            <v>0724239 Pembayaran Honor pegawai perpustakaan</v>
          </cell>
        </row>
        <row r="419">
          <cell r="AH419" t="str">
            <v>0724240 Pembayaran Honor penjaga sekolah/satpam/pegawai kebersihan</v>
          </cell>
        </row>
        <row r="420">
          <cell r="AH420" t="str">
            <v>0724241 Insentif untuk Bendahara BOS</v>
          </cell>
        </row>
        <row r="421">
          <cell r="AH421" t="str">
            <v>0724242 Penyelenggaraan penerimaan sumbangan pendidikan dari masyarakat</v>
          </cell>
        </row>
        <row r="422">
          <cell r="AH422" t="str">
            <v>0724243 Workshop penggalian dana pendidikan bersama komite sekolah/lainnya</v>
          </cell>
        </row>
        <row r="423">
          <cell r="AH423" t="str">
            <v>0724244 Workshop pengelolaan dana dari masyarakat dan lainnya</v>
          </cell>
        </row>
        <row r="424">
          <cell r="AH424" t="str">
            <v>0724245 Bantuan Siswa Miskin</v>
          </cell>
        </row>
        <row r="425">
          <cell r="AH425" t="str">
            <v>0724246 Transport guru / TU urusan dinas non BOS</v>
          </cell>
        </row>
        <row r="426">
          <cell r="AH426" t="str">
            <v>0724247 Transport guru / TU urusan BOS</v>
          </cell>
        </row>
        <row r="427">
          <cell r="AH427" t="str">
            <v xml:space="preserve">0724289 Perawatan Komputer, lapotop, dan Printer </v>
          </cell>
        </row>
        <row r="428">
          <cell r="AH428" t="str">
            <v>0724290 service AC</v>
          </cell>
        </row>
        <row r="429">
          <cell r="AH429" t="str">
            <v>0724291 Penambahan prion</v>
          </cell>
        </row>
        <row r="430">
          <cell r="AH430" t="str">
            <v>0724458 Honor Guru Honorer</v>
          </cell>
        </row>
        <row r="431">
          <cell r="AH431" t="str">
            <v>0724459 Honor Tata Usaha, Tenaga Kebersihan dan Tenaga Keamanan</v>
          </cell>
        </row>
        <row r="432">
          <cell r="AH432" t="str">
            <v>0724460 Bantuan Transportasi Siswa Tidak Mampu</v>
          </cell>
        </row>
        <row r="433">
          <cell r="AH433" t="str">
            <v>0724466 Bantuan Siswa Miskin (pembelian seragam sekolah)</v>
          </cell>
        </row>
        <row r="434">
          <cell r="AH434" t="str">
            <v>0825249 Penyusunan Kisi Kisi Ulangan Harian</v>
          </cell>
        </row>
        <row r="435">
          <cell r="AH435" t="str">
            <v>0825250 Penyusunan Kisi Kisi Ulangan Tengah Semester</v>
          </cell>
        </row>
        <row r="436">
          <cell r="AH436" t="str">
            <v>0825251 Penyusunan Kisi Kisi Ulangan Akhir Semester</v>
          </cell>
        </row>
        <row r="437">
          <cell r="AH437" t="str">
            <v>0825252 Penyusunan Kisi Kisi Ulangan Kenaikan Kelas</v>
          </cell>
        </row>
        <row r="438">
          <cell r="AH438" t="str">
            <v>0825253 Penyusunan Kisi Kisi Ujian sekolah</v>
          </cell>
        </row>
        <row r="439">
          <cell r="AH439" t="str">
            <v>0825254 Penyusunan Soal Ulangan Harian</v>
          </cell>
        </row>
        <row r="440">
          <cell r="AH440" t="str">
            <v>0825255 Penyusunan Soal Ulangan Tengah Semester</v>
          </cell>
        </row>
        <row r="441">
          <cell r="AH441" t="str">
            <v>0825256 Penyusunan Soal Ulangan Akhir Semester</v>
          </cell>
        </row>
        <row r="442">
          <cell r="AH442" t="str">
            <v>0825257 Penyusunan Soal Ulangan Kenaikan Kelas</v>
          </cell>
        </row>
        <row r="443">
          <cell r="AH443" t="str">
            <v>0825258 Penyusunan Soal Ujian sekolah</v>
          </cell>
        </row>
        <row r="444">
          <cell r="AH444" t="str">
            <v>0825259 Pelaksanaan Penilaian Ulangan Harian</v>
          </cell>
        </row>
        <row r="445">
          <cell r="AH445" t="str">
            <v>0825260 Pelaksanaan Penilaian Ulangan Tengah Semester</v>
          </cell>
        </row>
        <row r="446">
          <cell r="AH446" t="str">
            <v>0825261 Pelaksanaan Penilaian Ulangan Akhir Semester</v>
          </cell>
        </row>
        <row r="447">
          <cell r="AH447" t="str">
            <v>0825262 Pelaksanaan Penilaian Ulangan Kenaikan Kelas</v>
          </cell>
        </row>
        <row r="448">
          <cell r="AH448" t="str">
            <v>0825263 Pelaksanaan Penilaian Ujian sekolah</v>
          </cell>
        </row>
        <row r="449">
          <cell r="AH449" t="str">
            <v>0825264 Pelaksanaan Penilaian Ujian Nasional</v>
          </cell>
        </row>
        <row r="450">
          <cell r="AH450" t="str">
            <v>0825467 Penyusunan kisi-kisi Ulangan Akhir Semester</v>
          </cell>
        </row>
        <row r="451">
          <cell r="AH451" t="str">
            <v>0825468 Penyusunan Kisi-kisi Ujian Sekolah</v>
          </cell>
        </row>
        <row r="452">
          <cell r="AH452" t="str">
            <v>0825469 Penggandaan blanko kisi-kisi Soal Ulangan Akhir Semester</v>
          </cell>
        </row>
        <row r="453">
          <cell r="AH453" t="str">
            <v>0825470 Penyusunan Soal Ujian sekolah</v>
          </cell>
        </row>
        <row r="454">
          <cell r="AH454" t="str">
            <v>0825484 ATK Pelaksanaan Penilaian Ulangan Akhir Semester</v>
          </cell>
        </row>
        <row r="455">
          <cell r="AH455" t="str">
            <v>0825487 Konsumsi Pelaksanaan Penilaian Ulangan Akhir Semester</v>
          </cell>
        </row>
        <row r="456">
          <cell r="AH456" t="str">
            <v>0825494 Penggandaan Kisi-kisi Soal Ujian Sekolah</v>
          </cell>
        </row>
        <row r="457">
          <cell r="AH457" t="str">
            <v>0825495 Penggandaan Soal Ulangan Akhir Semester</v>
          </cell>
        </row>
        <row r="458">
          <cell r="AH458" t="str">
            <v>0825500 Pengetikan Soal Ulangan Akhir Semester</v>
          </cell>
        </row>
        <row r="459">
          <cell r="AH459" t="str">
            <v xml:space="preserve">0825535 Konsumsi Ujian Semester Genap </v>
          </cell>
        </row>
        <row r="460">
          <cell r="AH460" t="str">
            <v>0825536 Transportasi Pengawas  Ujian Semester Genap</v>
          </cell>
        </row>
        <row r="461">
          <cell r="AH461" t="str">
            <v>0825571 Cetak kertas raport</v>
          </cell>
        </row>
        <row r="462">
          <cell r="AH462" t="str">
            <v>0825572 Cetak nomor ujian siswa</v>
          </cell>
        </row>
        <row r="463">
          <cell r="AH463" t="str">
            <v>0826284 cetak raport mid</v>
          </cell>
        </row>
        <row r="464">
          <cell r="AH464" t="str">
            <v xml:space="preserve">0826486 Cetak Raport Siswa </v>
          </cell>
        </row>
        <row r="465">
          <cell r="AH465" t="str">
            <v>0826496 Honorarium Panitia Pelaksanaan Penilaian Ulangan Akhir Semester</v>
          </cell>
        </row>
        <row r="466">
          <cell r="AH466" t="str">
            <v>0826511 Penggandaan Soal Ujian Akhir Sekolah (UAS) TP. 2015/ 2016</v>
          </cell>
        </row>
        <row r="467">
          <cell r="AH467" t="str">
            <v>0826512 Pengadaan Cetak, LJK, Kartu Ujian Akhir Sekolah (UAS) TP. 2015/ 2016</v>
          </cell>
        </row>
        <row r="468">
          <cell r="AH468" t="str">
            <v>0827471 Pelaksanaan Penilaian Ulangan Akhir Semester</v>
          </cell>
        </row>
        <row r="469">
          <cell r="AH469" t="str">
            <v>0827485 Pembuatan Laporan Pelaksanaan Hasil Ujian Untuk disampaikan pada Orang tua</v>
          </cell>
        </row>
      </sheetData>
      <sheetData sheetId="3"/>
      <sheetData sheetId="4"/>
      <sheetData sheetId="5"/>
      <sheetData sheetId="6"/>
      <sheetData sheetId="7"/>
      <sheetData sheetId="8">
        <row r="73">
          <cell r="A73" t="str">
            <v>2.1 Gaji PNS</v>
          </cell>
        </row>
      </sheetData>
      <sheetData sheetId="9">
        <row r="2">
          <cell r="A2" t="str">
            <v>K1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0B74-B7F9-4499-A5EA-1718C01CF934}">
  <dimension ref="A1:BB39"/>
  <sheetViews>
    <sheetView tabSelected="1" zoomScale="93" zoomScaleNormal="93" workbookViewId="0">
      <pane xSplit="3" ySplit="7" topLeftCell="N8" activePane="bottomRight" state="frozen"/>
      <selection activeCell="AR17" sqref="AR17"/>
      <selection pane="topRight" activeCell="AR17" sqref="AR17"/>
      <selection pane="bottomLeft" activeCell="AR17" sqref="AR17"/>
      <selection pane="bottomRight" activeCell="AR18" sqref="AR18"/>
    </sheetView>
  </sheetViews>
  <sheetFormatPr defaultRowHeight="15" x14ac:dyDescent="0.25"/>
  <cols>
    <col min="1" max="1" width="5.28515625" style="60" customWidth="1"/>
    <col min="2" max="2" width="51.28515625" bestFit="1" customWidth="1"/>
    <col min="3" max="3" width="18.42578125" bestFit="1" customWidth="1"/>
    <col min="4" max="5" width="18.42578125" customWidth="1"/>
    <col min="6" max="7" width="19.85546875" bestFit="1" customWidth="1"/>
    <col min="8" max="8" width="13.140625" bestFit="1" customWidth="1"/>
    <col min="9" max="9" width="21.5703125" bestFit="1" customWidth="1"/>
    <col min="10" max="10" width="21.5703125" customWidth="1"/>
    <col min="11" max="11" width="20.140625" bestFit="1" customWidth="1"/>
    <col min="12" max="12" width="21.42578125" bestFit="1" customWidth="1"/>
    <col min="13" max="13" width="21.42578125" customWidth="1"/>
    <col min="14" max="15" width="19.7109375" customWidth="1"/>
    <col min="16" max="16" width="21.85546875" bestFit="1" customWidth="1"/>
    <col min="17" max="17" width="13.7109375" customWidth="1"/>
    <col min="18" max="18" width="21.85546875" bestFit="1" customWidth="1"/>
    <col min="19" max="19" width="12.7109375" bestFit="1" customWidth="1"/>
    <col min="20" max="20" width="16.7109375" bestFit="1" customWidth="1"/>
    <col min="21" max="21" width="20.5703125" bestFit="1" customWidth="1"/>
    <col min="22" max="22" width="9.7109375" bestFit="1" customWidth="1"/>
    <col min="23" max="23" width="16.7109375" bestFit="1" customWidth="1"/>
    <col min="24" max="24" width="21.85546875" bestFit="1" customWidth="1"/>
    <col min="25" max="26" width="18.42578125" bestFit="1" customWidth="1"/>
    <col min="27" max="27" width="13.5703125" bestFit="1" customWidth="1"/>
    <col min="28" max="28" width="20.85546875" bestFit="1" customWidth="1"/>
    <col min="29" max="29" width="17.28515625" bestFit="1" customWidth="1"/>
    <col min="30" max="30" width="16.28515625" bestFit="1" customWidth="1"/>
    <col min="31" max="31" width="22.140625" bestFit="1" customWidth="1"/>
    <col min="32" max="32" width="20.5703125" bestFit="1" customWidth="1"/>
    <col min="33" max="33" width="19.85546875" bestFit="1" customWidth="1"/>
    <col min="34" max="34" width="9.7109375" bestFit="1" customWidth="1"/>
    <col min="35" max="35" width="13.7109375" bestFit="1" customWidth="1"/>
    <col min="36" max="36" width="18.42578125" bestFit="1" customWidth="1"/>
    <col min="37" max="37" width="21.5703125" bestFit="1" customWidth="1"/>
    <col min="38" max="38" width="20.5703125" bestFit="1" customWidth="1"/>
    <col min="39" max="39" width="29.140625" bestFit="1" customWidth="1"/>
    <col min="40" max="40" width="24.5703125" bestFit="1" customWidth="1"/>
    <col min="41" max="41" width="19.42578125" bestFit="1" customWidth="1"/>
    <col min="42" max="42" width="21.5703125" bestFit="1" customWidth="1"/>
    <col min="43" max="43" width="20.5703125" bestFit="1" customWidth="1"/>
    <col min="44" max="44" width="18.42578125" bestFit="1" customWidth="1"/>
    <col min="45" max="45" width="18.140625" bestFit="1" customWidth="1"/>
    <col min="46" max="46" width="20.5703125" bestFit="1" customWidth="1"/>
    <col min="48" max="48" width="18.28515625" bestFit="1" customWidth="1"/>
    <col min="49" max="49" width="16.85546875" bestFit="1" customWidth="1"/>
    <col min="50" max="50" width="15.28515625" bestFit="1" customWidth="1"/>
    <col min="51" max="51" width="14.42578125" bestFit="1" customWidth="1"/>
  </cols>
  <sheetData>
    <row r="1" spans="1:54" ht="1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54" ht="18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54" ht="15.75" x14ac:dyDescent="0.25">
      <c r="A3" s="2"/>
      <c r="C3" s="3"/>
      <c r="G3" s="4">
        <f>F13-G13</f>
        <v>644000</v>
      </c>
      <c r="H3" s="5"/>
      <c r="L3" s="4"/>
      <c r="M3" s="4"/>
      <c r="N3" s="4"/>
      <c r="O3" s="4"/>
      <c r="P3" s="4"/>
      <c r="Q3" s="4"/>
      <c r="R3" s="4">
        <f>G22+F22</f>
        <v>222640000</v>
      </c>
      <c r="S3" s="4">
        <f>SUM(R22,U22)</f>
        <v>222640000</v>
      </c>
      <c r="T3" s="3">
        <f>R3-S3</f>
        <v>0</v>
      </c>
      <c r="X3" s="6"/>
      <c r="Y3" s="4"/>
      <c r="Z3" s="4"/>
      <c r="AA3" s="4"/>
      <c r="AB3" s="4"/>
      <c r="AC3" s="4"/>
      <c r="AK3" s="4"/>
      <c r="AL3" s="7"/>
      <c r="AM3" s="8"/>
      <c r="AN3" s="8"/>
      <c r="AP3" s="9"/>
      <c r="AQ3" s="10"/>
      <c r="AR3" s="5"/>
      <c r="AS3" s="8"/>
      <c r="AT3" s="8"/>
    </row>
    <row r="4" spans="1:54" ht="15.75" x14ac:dyDescent="0.25">
      <c r="A4" s="2"/>
      <c r="C4" s="4"/>
      <c r="M4" s="4"/>
      <c r="N4" s="8"/>
      <c r="O4" s="8"/>
      <c r="R4" s="9">
        <f>R3-R22</f>
        <v>71150000</v>
      </c>
      <c r="S4" s="8"/>
      <c r="Y4" s="4"/>
      <c r="Z4" s="4"/>
      <c r="AK4" s="4"/>
      <c r="AL4" s="3"/>
      <c r="AM4" s="8"/>
      <c r="AN4" s="8"/>
      <c r="AO4" s="8"/>
    </row>
    <row r="5" spans="1:54" ht="15" customHeight="1" x14ac:dyDescent="0.25">
      <c r="A5" s="11" t="s">
        <v>2</v>
      </c>
      <c r="B5" s="11" t="s">
        <v>3</v>
      </c>
      <c r="C5" s="12" t="s">
        <v>4</v>
      </c>
      <c r="D5" s="13"/>
      <c r="E5" s="14"/>
      <c r="F5" s="15" t="s">
        <v>5</v>
      </c>
      <c r="G5" s="15"/>
      <c r="H5" s="15"/>
      <c r="I5" s="15"/>
      <c r="J5" s="15"/>
      <c r="K5" s="15"/>
      <c r="L5" s="16" t="s">
        <v>6</v>
      </c>
      <c r="M5" s="16" t="s">
        <v>7</v>
      </c>
      <c r="N5" s="16" t="s">
        <v>8</v>
      </c>
      <c r="O5" s="16" t="s">
        <v>9</v>
      </c>
      <c r="P5" s="16" t="s">
        <v>10</v>
      </c>
      <c r="Q5" s="17" t="s">
        <v>11</v>
      </c>
      <c r="R5" s="18"/>
      <c r="S5" s="18"/>
      <c r="T5" s="18"/>
      <c r="U5" s="18"/>
      <c r="V5" s="18"/>
      <c r="W5" s="19"/>
      <c r="X5" s="20" t="s">
        <v>12</v>
      </c>
      <c r="Y5" s="21" t="s">
        <v>13</v>
      </c>
      <c r="Z5" s="22"/>
      <c r="AA5" s="23" t="s">
        <v>14</v>
      </c>
      <c r="AB5" s="24"/>
      <c r="AC5" s="24"/>
      <c r="AD5" s="24"/>
      <c r="AE5" s="25"/>
      <c r="AF5" s="20" t="s">
        <v>15</v>
      </c>
      <c r="AG5" s="20" t="s">
        <v>16</v>
      </c>
      <c r="AH5" s="20" t="s">
        <v>17</v>
      </c>
      <c r="AI5" s="20" t="s">
        <v>18</v>
      </c>
      <c r="AJ5" s="20" t="s">
        <v>19</v>
      </c>
      <c r="AK5" s="23" t="s">
        <v>20</v>
      </c>
      <c r="AL5" s="24"/>
      <c r="AM5" s="24"/>
      <c r="AN5" s="24"/>
      <c r="AO5" s="24"/>
      <c r="AP5" s="20" t="s">
        <v>21</v>
      </c>
      <c r="AQ5" s="17" t="s">
        <v>22</v>
      </c>
      <c r="AR5" s="18"/>
      <c r="AS5" s="18"/>
      <c r="AT5" s="19"/>
      <c r="AV5" s="26" t="s">
        <v>10</v>
      </c>
    </row>
    <row r="6" spans="1:54" ht="76.5" customHeight="1" x14ac:dyDescent="0.25">
      <c r="A6" s="11"/>
      <c r="B6" s="11"/>
      <c r="C6" s="27"/>
      <c r="D6" s="28"/>
      <c r="E6" s="29"/>
      <c r="F6" s="11" t="s">
        <v>23</v>
      </c>
      <c r="G6" s="11"/>
      <c r="H6" s="20" t="s">
        <v>24</v>
      </c>
      <c r="I6" s="20" t="s">
        <v>25</v>
      </c>
      <c r="J6" s="20" t="s">
        <v>26</v>
      </c>
      <c r="K6" s="20" t="s">
        <v>27</v>
      </c>
      <c r="L6" s="30"/>
      <c r="M6" s="30"/>
      <c r="N6" s="30"/>
      <c r="O6" s="30"/>
      <c r="P6" s="30"/>
      <c r="Q6" s="31" t="s">
        <v>28</v>
      </c>
      <c r="R6" s="23" t="s">
        <v>29</v>
      </c>
      <c r="S6" s="24"/>
      <c r="T6" s="25"/>
      <c r="U6" s="23" t="s">
        <v>30</v>
      </c>
      <c r="V6" s="24"/>
      <c r="W6" s="25"/>
      <c r="X6" s="32"/>
      <c r="Y6" s="33"/>
      <c r="Z6" s="34"/>
      <c r="AA6" s="35" t="s">
        <v>31</v>
      </c>
      <c r="AB6" s="35" t="s">
        <v>32</v>
      </c>
      <c r="AC6" s="35" t="s">
        <v>33</v>
      </c>
      <c r="AD6" s="35" t="s">
        <v>34</v>
      </c>
      <c r="AE6" s="35" t="s">
        <v>35</v>
      </c>
      <c r="AF6" s="32"/>
      <c r="AG6" s="32"/>
      <c r="AH6" s="32"/>
      <c r="AI6" s="32"/>
      <c r="AJ6" s="32"/>
      <c r="AK6" s="20" t="s">
        <v>36</v>
      </c>
      <c r="AL6" s="20" t="s">
        <v>37</v>
      </c>
      <c r="AM6" s="20" t="s">
        <v>38</v>
      </c>
      <c r="AN6" s="20" t="s">
        <v>39</v>
      </c>
      <c r="AO6" s="12" t="s">
        <v>40</v>
      </c>
      <c r="AP6" s="32"/>
      <c r="AQ6" s="20" t="s">
        <v>41</v>
      </c>
      <c r="AR6" s="20" t="s">
        <v>42</v>
      </c>
      <c r="AS6" s="20" t="s">
        <v>43</v>
      </c>
      <c r="AT6" s="20" t="s">
        <v>22</v>
      </c>
      <c r="AV6" s="26"/>
    </row>
    <row r="7" spans="1:54" ht="45" x14ac:dyDescent="0.25">
      <c r="A7" s="11"/>
      <c r="B7" s="11"/>
      <c r="C7" s="36" t="s">
        <v>44</v>
      </c>
      <c r="D7" s="36" t="s">
        <v>42</v>
      </c>
      <c r="E7" s="36" t="s">
        <v>45</v>
      </c>
      <c r="F7" s="36" t="s">
        <v>46</v>
      </c>
      <c r="G7" s="36" t="s">
        <v>47</v>
      </c>
      <c r="H7" s="37"/>
      <c r="I7" s="37"/>
      <c r="J7" s="37"/>
      <c r="K7" s="37"/>
      <c r="L7" s="38"/>
      <c r="M7" s="38"/>
      <c r="N7" s="38"/>
      <c r="O7" s="38"/>
      <c r="P7" s="38"/>
      <c r="Q7" s="31" t="s">
        <v>48</v>
      </c>
      <c r="R7" s="31" t="s">
        <v>48</v>
      </c>
      <c r="S7" s="31" t="s">
        <v>49</v>
      </c>
      <c r="T7" s="31" t="s">
        <v>50</v>
      </c>
      <c r="U7" s="31" t="s">
        <v>48</v>
      </c>
      <c r="V7" s="31" t="s">
        <v>49</v>
      </c>
      <c r="W7" s="31" t="s">
        <v>50</v>
      </c>
      <c r="X7" s="37"/>
      <c r="Y7" s="36" t="s">
        <v>51</v>
      </c>
      <c r="Z7" s="39" t="s">
        <v>26</v>
      </c>
      <c r="AA7" s="36"/>
      <c r="AB7" s="36"/>
      <c r="AC7" s="36"/>
      <c r="AD7" s="36"/>
      <c r="AE7" s="36"/>
      <c r="AF7" s="37"/>
      <c r="AG7" s="37"/>
      <c r="AH7" s="37"/>
      <c r="AI7" s="37"/>
      <c r="AJ7" s="37"/>
      <c r="AK7" s="37"/>
      <c r="AL7" s="37"/>
      <c r="AM7" s="37"/>
      <c r="AN7" s="37"/>
      <c r="AO7" s="40"/>
      <c r="AP7" s="37"/>
      <c r="AQ7" s="37"/>
      <c r="AR7" s="37"/>
      <c r="AS7" s="37"/>
      <c r="AT7" s="37"/>
      <c r="AV7" s="26"/>
    </row>
    <row r="8" spans="1:54" s="45" customFormat="1" ht="25.15" customHeight="1" x14ac:dyDescent="0.25">
      <c r="A8" s="41">
        <v>1</v>
      </c>
      <c r="B8" s="42" t="s">
        <v>52</v>
      </c>
      <c r="C8" s="43">
        <v>203319</v>
      </c>
      <c r="D8" s="43"/>
      <c r="E8" s="43"/>
      <c r="F8" s="44">
        <f>'[1]SEMESTER 1 SWASTA'!F8+'[1]SEMSETER 2'!F8</f>
        <v>145360000</v>
      </c>
      <c r="G8" s="44">
        <f>'[1]SEMESTER 1 SWASTA'!G8+'[1]SEMSETER 2'!G8</f>
        <v>145360000</v>
      </c>
      <c r="H8" s="44">
        <f>'[1]JANUARI SWASTA'!H8+'[1]JULI SD SWASTA '!H8+'[1]AGUS SD SWASTA '!H8+'[1]SEP SD SWASTA  '!H8+'[1]OKT SD SWASTA  '!H8+'[1]NOP SD SWASTA'!H8+'[1]DES SD SWASTA '!H8</f>
        <v>0</v>
      </c>
      <c r="I8" s="44">
        <f>'[1]SEMESTER 1 SWASTA'!I8+'[1]SEMSETER 2'!I8</f>
        <v>22500000</v>
      </c>
      <c r="J8" s="43">
        <f>'[1]JANUARI SWASTA'!J8+'[1]JULI SD SWASTA '!J8+'[1]AGUS SD SWASTA '!J8+'[1]SEP SD SWASTA  '!J8+'[1]OKT SD SWASTA  '!J8+'[1]NOP SD SWASTA'!J8+'[1]DES SD SWASTA '!J8</f>
        <v>0</v>
      </c>
      <c r="K8" s="43">
        <f>'[1]JANUARI SWASTA'!K8+'[1]JULI SD SWASTA '!K8+'[1]AGUS SD SWASTA '!K8+'[1]SEP SD SWASTA  '!K8+'[1]OKT SD SWASTA  '!K8+'[1]NOP SD SWASTA'!K8+'[1]DES SD SWASTA '!K8</f>
        <v>0</v>
      </c>
      <c r="L8" s="43">
        <f>SUM(C8:K8)</f>
        <v>313423319</v>
      </c>
      <c r="M8" s="43">
        <f>'[1]JANUARI SWASTA'!M8+'[1]JULI SD SWASTA '!M8+'[1]AGUS SD SWASTA '!M8+'[1]SEP SD SWASTA  '!M8+'[1]OKT SD SWASTA  '!M8+'[1]NOP SD SWASTA'!M8+'[1]DES SD SWASTA '!M8</f>
        <v>0</v>
      </c>
      <c r="N8" s="43">
        <f>'[1]SEMESTER 1 SWASTA'!N8+'[1]SEMSETER 2'!N8</f>
        <v>103229</v>
      </c>
      <c r="O8" s="43">
        <f>'[1]SEMESTER 1 SWASTA'!O8+'[1]SEMSETER 2'!O8</f>
        <v>0</v>
      </c>
      <c r="P8" s="43">
        <f>X8</f>
        <v>313220000</v>
      </c>
      <c r="Q8" s="43">
        <f>'[1]SEMESTER 1 SWASTA'!Q8+'[1]SEMSETER 2'!Q8</f>
        <v>0</v>
      </c>
      <c r="R8" s="43">
        <f>'[1]SEMESTER 1 SWASTA'!R8+'[1]SEMSETER 2'!R8</f>
        <v>260137000</v>
      </c>
      <c r="S8" s="43">
        <f>'[1]SEMESTER 1 SWASTA'!S8+'[1]SEMSETER 2'!S8</f>
        <v>0</v>
      </c>
      <c r="T8" s="43">
        <f>'[1]SEMESTER 1 SWASTA'!T8+'[1]SEMSETER 2'!T8</f>
        <v>22500000</v>
      </c>
      <c r="U8" s="43">
        <f>'[1]SEMESTER 1 SWASTA'!U8+'[1]SEMSETER 2'!U8</f>
        <v>30583000</v>
      </c>
      <c r="V8" s="43">
        <f>'[1]SEMESTER 1 SWASTA'!V8+'[1]SEMSETER 2'!V8</f>
        <v>0</v>
      </c>
      <c r="W8" s="43">
        <f>'[1]SEMESTER 1 SWASTA'!W8+'[1]SEMSETER 2'!W8</f>
        <v>0</v>
      </c>
      <c r="X8" s="43">
        <f>SUM(Q8:W8)</f>
        <v>313220000</v>
      </c>
      <c r="Y8" s="43">
        <f>'[1]SEMESTER 1 SWASTA'!Y8+'[1]SEMSETER 2'!Y8</f>
        <v>0</v>
      </c>
      <c r="Z8" s="43">
        <f>'[1]SEMESTER 1 SWASTA'!Z8+'[1]SEMSETER 2'!Z8</f>
        <v>0</v>
      </c>
      <c r="AA8" s="43">
        <f>'[1]SEMESTER 1 SWASTA'!AA8+'[1]SEMSETER 2'!AA8</f>
        <v>0</v>
      </c>
      <c r="AB8" s="43">
        <f>'[1]SEMESTER 1 SWASTA'!AB8+'[1]SEMSETER 2'!AB8</f>
        <v>0</v>
      </c>
      <c r="AC8" s="43">
        <f>'[1]SEMESTER 1 SWASTA'!AC8+'[1]SEMSETER 2'!AC8</f>
        <v>0</v>
      </c>
      <c r="AD8" s="43">
        <f>'[1]SEMESTER 1 SWASTA'!AD8+'[1]SEMSETER 2'!AD8</f>
        <v>0</v>
      </c>
      <c r="AE8" s="43">
        <f>'[1]SEMESTER 1 SWASTA'!AE8+'[1]SEMSETER 2'!AE8</f>
        <v>30583000</v>
      </c>
      <c r="AF8" s="43">
        <f>SUM(AA8:AE8)</f>
        <v>30583000</v>
      </c>
      <c r="AG8" s="43">
        <f>'[1]SEMESTER 1 SWASTA'!AG8+'[1]SEMSETER 2'!AG8</f>
        <v>0</v>
      </c>
      <c r="AH8" s="43">
        <f>'[1]SEMESTER 1 SWASTA'!AH8+'[1]SEMSETER 2'!AH8</f>
        <v>0</v>
      </c>
      <c r="AI8" s="43">
        <f>'[1]SEMESTER 1 SWASTA'!AI8+'[1]SEMSETER 2'!AI8</f>
        <v>0</v>
      </c>
      <c r="AJ8" s="43">
        <f>SUM(AG8:AI8)</f>
        <v>0</v>
      </c>
      <c r="AK8" s="43">
        <f>'[1]SEMESTER 1 SWASTA'!AK8+'[1]SEMSETER 2'!AK8</f>
        <v>26943000</v>
      </c>
      <c r="AL8" s="43">
        <f>'[1]SEMESTER 1 SWASTA'!AL8+'[1]SEMSETER 2'!AL8</f>
        <v>189240026</v>
      </c>
      <c r="AM8" s="43">
        <f>'[1]SEMESTER 1 SWASTA'!AM8+'[1]SEMSETER 2'!AM8</f>
        <v>62773974</v>
      </c>
      <c r="AN8" s="43">
        <f>'[1]SEMESTER 1 SWASTA'!AN8+'[1]SEMSETER 2'!AN8</f>
        <v>3680000</v>
      </c>
      <c r="AO8" s="43">
        <f>'[1]SEMESTER 1 SWASTA'!AO8+'[1]SEMSETER 2'!AO8</f>
        <v>0</v>
      </c>
      <c r="AP8" s="43">
        <f>SUM(AK8:AO8)</f>
        <v>282637000</v>
      </c>
      <c r="AQ8" s="43">
        <f>'[1]DES SD SWASTA '!AQ8</f>
        <v>306548</v>
      </c>
      <c r="AR8" s="43">
        <f>'[1]DES SD SWASTA '!AR8</f>
        <v>0</v>
      </c>
      <c r="AS8" s="43"/>
      <c r="AT8" s="43">
        <f>SUM(AQ8:AS8)</f>
        <v>306548</v>
      </c>
      <c r="AV8" s="4">
        <f>L8+N8+Y8-Z8-P8-O8</f>
        <v>306548</v>
      </c>
      <c r="AW8" s="4">
        <f>AT8-AV8</f>
        <v>0</v>
      </c>
      <c r="AX8" s="4">
        <f>R8+T8-AP8</f>
        <v>0</v>
      </c>
      <c r="AY8" s="4">
        <f>U8+W8-AB8-AE8-AG8</f>
        <v>0</v>
      </c>
      <c r="AZ8"/>
      <c r="BA8" s="4">
        <f>E8+Y8-Z8</f>
        <v>0</v>
      </c>
      <c r="BB8" s="4">
        <f>AS8-BA8</f>
        <v>0</v>
      </c>
    </row>
    <row r="9" spans="1:54" s="45" customFormat="1" ht="24.75" customHeight="1" x14ac:dyDescent="0.25">
      <c r="A9" s="41">
        <v>2</v>
      </c>
      <c r="B9" s="42" t="s">
        <v>53</v>
      </c>
      <c r="C9" s="43">
        <v>1259336</v>
      </c>
      <c r="D9" s="43"/>
      <c r="E9" s="43"/>
      <c r="F9" s="44">
        <f>'[1]SEMESTER 1 SWASTA'!F9+'[1]SEMSETER 2'!F9</f>
        <v>442980000</v>
      </c>
      <c r="G9" s="44">
        <f>'[1]SEMESTER 1 SWASTA'!G9+'[1]SEMSETER 2'!G9</f>
        <v>442980000</v>
      </c>
      <c r="H9" s="44">
        <f>'[1]JANUARI SWASTA'!H9+'[1]JULI SD SWASTA '!H9+'[1]AGUS SD SWASTA '!H9+'[1]SEP SD SWASTA  '!H9+'[1]OKT SD SWASTA  '!H9+'[1]NOP SD SWASTA'!H9+'[1]DES SD SWASTA '!H9</f>
        <v>0</v>
      </c>
      <c r="I9" s="44">
        <f>'[1]SEMESTER 1 SWASTA'!I9+'[1]SEMSETER 2'!I9</f>
        <v>87000000</v>
      </c>
      <c r="J9" s="43">
        <f>'[1]JANUARI SWASTA'!J9+'[1]JULI SD SWASTA '!J9+'[1]AGUS SD SWASTA '!J9+'[1]SEP SD SWASTA  '!J9+'[1]OKT SD SWASTA  '!J9+'[1]NOP SD SWASTA'!J9+'[1]DES SD SWASTA '!J9</f>
        <v>0</v>
      </c>
      <c r="K9" s="43">
        <f>'[1]JANUARI SWASTA'!K9+'[1]JULI SD SWASTA '!K9+'[1]AGUS SD SWASTA '!K9+'[1]SEP SD SWASTA  '!K9+'[1]OKT SD SWASTA  '!K9+'[1]NOP SD SWASTA'!K9+'[1]DES SD SWASTA '!K9</f>
        <v>0</v>
      </c>
      <c r="L9" s="43">
        <f t="shared" ref="L9:L29" si="0">SUM(C9:K9)</f>
        <v>974219336</v>
      </c>
      <c r="M9" s="43">
        <f>'[1]JANUARI SWASTA'!M9+'[1]JULI SD SWASTA '!M9+'[1]AGUS SD SWASTA '!M9+'[1]SEP SD SWASTA  '!M9+'[1]OKT SD SWASTA  '!M9+'[1]NOP SD SWASTA'!M9+'[1]DES SD SWASTA '!M9</f>
        <v>0</v>
      </c>
      <c r="N9" s="43">
        <f>'[1]SEMESTER 1 SWASTA'!N9+'[1]SEMSETER 2'!N9</f>
        <v>1036818</v>
      </c>
      <c r="O9" s="43">
        <f>'[1]SEMESTER 1 SWASTA'!O9+'[1]SEMSETER 2'!O9</f>
        <v>1036818</v>
      </c>
      <c r="P9" s="43">
        <f t="shared" ref="P9:P29" si="1">X9</f>
        <v>972960000</v>
      </c>
      <c r="Q9" s="43">
        <f>'[1]SEMESTER 1 SWASTA'!Q9+'[1]SEMSETER 2'!Q9</f>
        <v>0</v>
      </c>
      <c r="R9" s="43">
        <f>'[1]SEMESTER 1 SWASTA'!R9+'[1]SEMSETER 2'!R9</f>
        <v>728814248</v>
      </c>
      <c r="S9" s="43">
        <f>'[1]SEMESTER 1 SWASTA'!S9+'[1]SEMSETER 2'!S9</f>
        <v>0</v>
      </c>
      <c r="T9" s="43">
        <f>'[1]SEMESTER 1 SWASTA'!T9+'[1]SEMSETER 2'!T9</f>
        <v>87000000</v>
      </c>
      <c r="U9" s="43">
        <f>'[1]SEMESTER 1 SWASTA'!U9+'[1]SEMSETER 2'!U9</f>
        <v>157145752</v>
      </c>
      <c r="V9" s="43">
        <f>'[1]SEMESTER 1 SWASTA'!V9+'[1]SEMSETER 2'!V9</f>
        <v>0</v>
      </c>
      <c r="W9" s="43">
        <f>'[1]SEMESTER 1 SWASTA'!W9+'[1]SEMSETER 2'!W9</f>
        <v>0</v>
      </c>
      <c r="X9" s="43">
        <f t="shared" ref="X9:X29" si="2">SUM(Q9:W9)</f>
        <v>972960000</v>
      </c>
      <c r="Y9" s="43">
        <f>'[1]SEMESTER 1 SWASTA'!Y9+'[1]SEMSETER 2'!Y9</f>
        <v>30081978</v>
      </c>
      <c r="Z9" s="43">
        <f>'[1]SEMESTER 1 SWASTA'!Z9+'[1]SEMSETER 2'!Z9</f>
        <v>30081978</v>
      </c>
      <c r="AA9" s="43">
        <f>'[1]SEMESTER 1 SWASTA'!AA9+'[1]SEMSETER 2'!AA9</f>
        <v>0</v>
      </c>
      <c r="AB9" s="43">
        <f>'[1]SEMESTER 1 SWASTA'!AB9+'[1]SEMSETER 2'!AB9</f>
        <v>24261566</v>
      </c>
      <c r="AC9" s="43">
        <f>'[1]SEMESTER 1 SWASTA'!AC9+'[1]SEMSETER 2'!AC9</f>
        <v>0</v>
      </c>
      <c r="AD9" s="43">
        <f>'[1]SEMESTER 1 SWASTA'!AD9+'[1]SEMSETER 2'!AD9</f>
        <v>0</v>
      </c>
      <c r="AE9" s="43">
        <f>'[1]SEMESTER 1 SWASTA'!AE9+'[1]SEMSETER 2'!AE9</f>
        <v>95098281</v>
      </c>
      <c r="AF9" s="43">
        <f t="shared" ref="AF9:AF29" si="3">SUM(AA9:AE9)</f>
        <v>119359847</v>
      </c>
      <c r="AG9" s="43">
        <f>'[1]SEMESTER 1 SWASTA'!AG9+'[1]SEMSETER 2'!AG9</f>
        <v>37785905</v>
      </c>
      <c r="AH9" s="43">
        <f>'[1]SEMESTER 1 SWASTA'!AH9+'[1]SEMSETER 2'!AH9</f>
        <v>0</v>
      </c>
      <c r="AI9" s="43">
        <f>'[1]SEMESTER 1 SWASTA'!AI9+'[1]SEMSETER 2'!AI9</f>
        <v>0</v>
      </c>
      <c r="AJ9" s="43">
        <f t="shared" ref="AJ9:AJ29" si="4">SUM(AG9:AI9)</f>
        <v>37785905</v>
      </c>
      <c r="AK9" s="43">
        <f>'[1]SEMESTER 1 SWASTA'!AK9+'[1]SEMSETER 2'!AK9</f>
        <v>291408699</v>
      </c>
      <c r="AL9" s="43">
        <f>'[1]SEMESTER 1 SWASTA'!AL9+'[1]SEMSETER 2'!AL9</f>
        <v>427464397</v>
      </c>
      <c r="AM9" s="43">
        <f>'[1]SEMESTER 1 SWASTA'!AM9+'[1]SEMSETER 2'!AM9</f>
        <v>21080000</v>
      </c>
      <c r="AN9" s="43">
        <f>'[1]SEMESTER 1 SWASTA'!AN9+'[1]SEMSETER 2'!AN9</f>
        <v>75861152</v>
      </c>
      <c r="AO9" s="43">
        <f>'[1]SEMESTER 1 SWASTA'!AO9+'[1]SEMSETER 2'!AO9</f>
        <v>0</v>
      </c>
      <c r="AP9" s="43">
        <f t="shared" ref="AP9:AP29" si="5">SUM(AK9:AO9)</f>
        <v>815814248</v>
      </c>
      <c r="AQ9" s="43">
        <f>'[1]DES SD SWASTA '!AQ9</f>
        <v>1259336</v>
      </c>
      <c r="AR9" s="43">
        <f>'[1]DES SD SWASTA '!AR9</f>
        <v>0</v>
      </c>
      <c r="AS9" s="43"/>
      <c r="AT9" s="43">
        <f t="shared" ref="AT9:AT29" si="6">SUM(AQ9:AS9)</f>
        <v>1259336</v>
      </c>
      <c r="AV9" s="4">
        <f t="shared" ref="AV9:AV30" si="7">L9+N9+Y9-Z9-P9-O9</f>
        <v>1259336</v>
      </c>
      <c r="AW9" s="46">
        <f t="shared" ref="AW9:AW31" si="8">AT9-AV9</f>
        <v>0</v>
      </c>
      <c r="AX9" s="46">
        <f t="shared" ref="AX9:AX31" si="9">R9+T9-AP9</f>
        <v>0</v>
      </c>
      <c r="AY9" s="46">
        <f t="shared" ref="AY9:AY31" si="10">U9+W9-AB9-AE9-AG9</f>
        <v>0</v>
      </c>
      <c r="AZ9"/>
      <c r="BA9" s="4">
        <f t="shared" ref="BA9:BA27" si="11">E9+Y9-Z9</f>
        <v>0</v>
      </c>
      <c r="BB9" s="4">
        <f t="shared" ref="BB9:BB27" si="12">AS9-BA9</f>
        <v>0</v>
      </c>
    </row>
    <row r="10" spans="1:54" s="49" customFormat="1" ht="25.15" customHeight="1" x14ac:dyDescent="0.25">
      <c r="A10" s="41">
        <v>3</v>
      </c>
      <c r="B10" s="47" t="s">
        <v>54</v>
      </c>
      <c r="C10" s="48">
        <v>846724</v>
      </c>
      <c r="D10" s="48"/>
      <c r="E10" s="48"/>
      <c r="F10" s="44">
        <f>'[1]SEMESTER 1 SWASTA'!F10+'[1]SEMSETER 2'!F10</f>
        <v>87400000</v>
      </c>
      <c r="G10" s="44">
        <f>'[1]SEMESTER 1 SWASTA'!G10+'[1]SEMSETER 2'!G10</f>
        <v>87400000</v>
      </c>
      <c r="H10" s="44">
        <f>'[1]JANUARI SWASTA'!H10+'[1]JULI SD SWASTA '!H10+'[1]AGUS SD SWASTA '!H10+'[1]SEP SD SWASTA  '!H10+'[1]OKT SD SWASTA  '!H10+'[1]NOP SD SWASTA'!H10+'[1]DES SD SWASTA '!H10</f>
        <v>0</v>
      </c>
      <c r="I10" s="44">
        <f>'[1]SEMESTER 1 SWASTA'!I10+'[1]SEMSETER 2'!I10</f>
        <v>22500000</v>
      </c>
      <c r="J10" s="43">
        <f>'[1]JANUARI SWASTA'!J10+'[1]JULI SD SWASTA '!J10+'[1]AGUS SD SWASTA '!J10+'[1]SEP SD SWASTA  '!J10+'[1]OKT SD SWASTA  '!J10+'[1]NOP SD SWASTA'!J10+'[1]DES SD SWASTA '!J10</f>
        <v>0</v>
      </c>
      <c r="K10" s="43">
        <f>'[1]JANUARI SWASTA'!K10+'[1]JULI SD SWASTA '!K10+'[1]AGUS SD SWASTA '!K10+'[1]SEP SD SWASTA  '!K10+'[1]OKT SD SWASTA  '!K10+'[1]NOP SD SWASTA'!K10+'[1]DES SD SWASTA '!K10</f>
        <v>0</v>
      </c>
      <c r="L10" s="43">
        <f t="shared" si="0"/>
        <v>198146724</v>
      </c>
      <c r="M10" s="43">
        <f>'[1]JANUARI SWASTA'!M10+'[1]JULI SD SWASTA '!M10+'[1]AGUS SD SWASTA '!M10+'[1]SEP SD SWASTA  '!M10+'[1]OKT SD SWASTA  '!M10+'[1]NOP SD SWASTA'!M10+'[1]DES SD SWASTA '!M10</f>
        <v>0</v>
      </c>
      <c r="N10" s="43">
        <f>'[1]SEMESTER 1 SWASTA'!N10+'[1]SEMSETER 2'!N10</f>
        <v>148532</v>
      </c>
      <c r="O10" s="43">
        <f>'[1]SEMESTER 1 SWASTA'!O10+'[1]SEMSETER 2'!O10</f>
        <v>146120</v>
      </c>
      <c r="P10" s="43">
        <f t="shared" si="1"/>
        <v>197300000</v>
      </c>
      <c r="Q10" s="43">
        <f>'[1]SEMESTER 1 SWASTA'!Q10+'[1]SEMSETER 2'!Q10</f>
        <v>0</v>
      </c>
      <c r="R10" s="43">
        <f>'[1]SEMESTER 1 SWASTA'!R10+'[1]SEMSETER 2'!R10</f>
        <v>122991000</v>
      </c>
      <c r="S10" s="43">
        <f>'[1]SEMESTER 1 SWASTA'!S10+'[1]SEMSETER 2'!S10</f>
        <v>0</v>
      </c>
      <c r="T10" s="43">
        <f>'[1]SEMESTER 1 SWASTA'!T10+'[1]SEMSETER 2'!T10</f>
        <v>15840000</v>
      </c>
      <c r="U10" s="43">
        <f>'[1]SEMESTER 1 SWASTA'!U10+'[1]SEMSETER 2'!U10</f>
        <v>51809000</v>
      </c>
      <c r="V10" s="43">
        <f>'[1]SEMESTER 1 SWASTA'!V10+'[1]SEMSETER 2'!V10</f>
        <v>0</v>
      </c>
      <c r="W10" s="43">
        <f>'[1]SEMESTER 1 SWASTA'!W10+'[1]SEMSETER 2'!W10</f>
        <v>6660000</v>
      </c>
      <c r="X10" s="43">
        <f t="shared" si="2"/>
        <v>197300000</v>
      </c>
      <c r="Y10" s="43">
        <f>'[1]SEMESTER 1 SWASTA'!Y10+'[1]SEMSETER 2'!Y10</f>
        <v>7748531</v>
      </c>
      <c r="Z10" s="43">
        <f>'[1]SEMESTER 1 SWASTA'!Z10+'[1]SEMSETER 2'!Z10</f>
        <v>7748531</v>
      </c>
      <c r="AA10" s="43">
        <f>'[1]SEMESTER 1 SWASTA'!AA10+'[1]SEMSETER 2'!AA10</f>
        <v>0</v>
      </c>
      <c r="AB10" s="43">
        <f>'[1]SEMESTER 1 SWASTA'!AB10+'[1]SEMSETER 2'!AB10</f>
        <v>34234000</v>
      </c>
      <c r="AC10" s="43">
        <f>'[1]SEMESTER 1 SWASTA'!AC10+'[1]SEMSETER 2'!AC10</f>
        <v>0</v>
      </c>
      <c r="AD10" s="43">
        <f>'[1]SEMESTER 1 SWASTA'!AD10+'[1]SEMSETER 2'!AD10</f>
        <v>0</v>
      </c>
      <c r="AE10" s="43">
        <f>'[1]SEMESTER 1 SWASTA'!AE10+'[1]SEMSETER 2'!AE10</f>
        <v>24235000</v>
      </c>
      <c r="AF10" s="43">
        <f t="shared" si="3"/>
        <v>58469000</v>
      </c>
      <c r="AG10" s="43">
        <f>'[1]SEMESTER 1 SWASTA'!AG10+'[1]SEMSETER 2'!AG10</f>
        <v>0</v>
      </c>
      <c r="AH10" s="43">
        <f>'[1]SEMESTER 1 SWASTA'!AH10+'[1]SEMSETER 2'!AH10</f>
        <v>0</v>
      </c>
      <c r="AI10" s="43">
        <f>'[1]SEMESTER 1 SWASTA'!AI10+'[1]SEMSETER 2'!AI10</f>
        <v>0</v>
      </c>
      <c r="AJ10" s="43">
        <f t="shared" si="4"/>
        <v>0</v>
      </c>
      <c r="AK10" s="43">
        <f>'[1]SEMESTER 1 SWASTA'!AK10+'[1]SEMSETER 2'!AK10</f>
        <v>42040374</v>
      </c>
      <c r="AL10" s="43">
        <f>'[1]SEMESTER 1 SWASTA'!AL10+'[1]SEMSETER 2'!AL10</f>
        <v>94310626</v>
      </c>
      <c r="AM10" s="43">
        <f>'[1]SEMESTER 1 SWASTA'!AM10+'[1]SEMSETER 2'!AM10</f>
        <v>2480000</v>
      </c>
      <c r="AN10" s="43">
        <f>'[1]SEMESTER 1 SWASTA'!AN10+'[1]SEMSETER 2'!AN10</f>
        <v>0</v>
      </c>
      <c r="AO10" s="43">
        <f>'[1]SEMESTER 1 SWASTA'!AO10+'[1]SEMSETER 2'!AO10</f>
        <v>0</v>
      </c>
      <c r="AP10" s="43">
        <f t="shared" si="5"/>
        <v>138831000</v>
      </c>
      <c r="AQ10" s="43">
        <f>'[1]DES SD SWASTA '!AQ10</f>
        <v>849136</v>
      </c>
      <c r="AR10" s="43">
        <f>'[1]DES SD SWASTA '!AR10</f>
        <v>0</v>
      </c>
      <c r="AS10" s="43"/>
      <c r="AT10" s="43">
        <f t="shared" si="6"/>
        <v>849136</v>
      </c>
      <c r="AV10" s="4">
        <f t="shared" si="7"/>
        <v>849136</v>
      </c>
      <c r="AW10" s="46">
        <f t="shared" si="8"/>
        <v>0</v>
      </c>
      <c r="AX10" s="46">
        <f t="shared" si="9"/>
        <v>0</v>
      </c>
      <c r="AY10" s="46">
        <f t="shared" si="10"/>
        <v>0</v>
      </c>
      <c r="AZ10"/>
      <c r="BA10" s="4">
        <f t="shared" si="11"/>
        <v>0</v>
      </c>
      <c r="BB10" s="4">
        <f t="shared" si="12"/>
        <v>0</v>
      </c>
    </row>
    <row r="11" spans="1:54" s="45" customFormat="1" ht="25.15" customHeight="1" x14ac:dyDescent="0.25">
      <c r="A11" s="50">
        <v>4</v>
      </c>
      <c r="B11" s="51" t="s">
        <v>55</v>
      </c>
      <c r="C11" s="43">
        <v>1264346</v>
      </c>
      <c r="D11" s="43"/>
      <c r="E11" s="43"/>
      <c r="F11" s="44">
        <f>'[1]SEMESTER 1 SWASTA'!F11+'[1]SEMSETER 2'!F11</f>
        <v>280600000</v>
      </c>
      <c r="G11" s="44">
        <f>'[1]SEMESTER 1 SWASTA'!G11+'[1]SEMSETER 2'!G11</f>
        <v>280600000</v>
      </c>
      <c r="H11" s="44">
        <f>'[1]SEMESTER 1 SWASTA'!H11+'[1]SEMSETER 2'!H11</f>
        <v>0</v>
      </c>
      <c r="I11" s="44">
        <f>'[1]SEMESTER 1 SWASTA'!I11+'[1]SEMSETER 2'!I11</f>
        <v>22500000</v>
      </c>
      <c r="J11" s="44">
        <f>'[1]SEMESTER 1 SWASTA'!J11+'[1]SEMSETER 2'!J11</f>
        <v>0</v>
      </c>
      <c r="K11" s="44">
        <f>'[1]SEMESTER 1 SWASTA'!K11+'[1]SEMSETER 2'!K11</f>
        <v>0</v>
      </c>
      <c r="L11" s="43">
        <f t="shared" si="0"/>
        <v>584964346</v>
      </c>
      <c r="M11" s="44">
        <f>'[1]SEMESTER 1 SWASTA'!M11+'[1]SEMSETER 2'!M11</f>
        <v>0</v>
      </c>
      <c r="N11" s="43">
        <f>'[1]SEMESTER 1 SWASTA'!N11+'[1]SEMSETER 2'!N11</f>
        <v>965579</v>
      </c>
      <c r="O11" s="43">
        <f>'[1]SEMESTER 1 SWASTA'!O11+'[1]SEMSETER 2'!O11</f>
        <v>965579</v>
      </c>
      <c r="P11" s="43">
        <f t="shared" si="1"/>
        <v>583700000</v>
      </c>
      <c r="Q11" s="43">
        <f>'[1]SEMESTER 1 SWASTA'!Q11+'[1]SEMSETER 2'!Q11</f>
        <v>0</v>
      </c>
      <c r="R11" s="43">
        <f>'[1]SEMESTER 1 SWASTA'!R11+'[1]SEMSETER 2'!R11</f>
        <v>389488421</v>
      </c>
      <c r="S11" s="43">
        <f>'[1]SEMESTER 1 SWASTA'!S11+'[1]SEMSETER 2'!S11</f>
        <v>0</v>
      </c>
      <c r="T11" s="43">
        <f>'[1]SEMESTER 1 SWASTA'!T11+'[1]SEMSETER 2'!T11</f>
        <v>22500000</v>
      </c>
      <c r="U11" s="43">
        <f>'[1]SEMESTER 1 SWASTA'!U11+'[1]SEMSETER 2'!U11</f>
        <v>171711579</v>
      </c>
      <c r="V11" s="43">
        <f>'[1]SEMESTER 1 SWASTA'!V11+'[1]SEMSETER 2'!V11</f>
        <v>0</v>
      </c>
      <c r="W11" s="43">
        <f>'[1]SEMESTER 1 SWASTA'!W11+'[1]SEMSETER 2'!W11</f>
        <v>0</v>
      </c>
      <c r="X11" s="43">
        <f t="shared" si="2"/>
        <v>583700000</v>
      </c>
      <c r="Y11" s="43">
        <f>'[1]SEMESTER 1 SWASTA'!Y11+'[1]SEMSETER 2'!Y11</f>
        <v>40909228</v>
      </c>
      <c r="Z11" s="43">
        <f>'[1]SEMESTER 1 SWASTA'!Z11+'[1]SEMSETER 2'!Z11</f>
        <v>40909228</v>
      </c>
      <c r="AA11" s="43">
        <f>'[1]SEMESTER 1 SWASTA'!AA11+'[1]SEMSETER 2'!AA11</f>
        <v>0</v>
      </c>
      <c r="AB11" s="43">
        <f>'[1]SEMESTER 1 SWASTA'!AB11+'[1]SEMSETER 2'!AB11</f>
        <v>98965579</v>
      </c>
      <c r="AC11" s="43">
        <f>'[1]SEMESTER 1 SWASTA'!AC11+'[1]SEMSETER 2'!AC11</f>
        <v>0</v>
      </c>
      <c r="AD11" s="43">
        <f>'[1]SEMESTER 1 SWASTA'!AD11+'[1]SEMSETER 2'!AD11</f>
        <v>0</v>
      </c>
      <c r="AE11" s="43">
        <f>'[1]SEMESTER 1 SWASTA'!AE11+'[1]SEMSETER 2'!AE11</f>
        <v>56120000</v>
      </c>
      <c r="AF11" s="43">
        <f t="shared" si="3"/>
        <v>155085579</v>
      </c>
      <c r="AG11" s="43">
        <f>'[1]SEMESTER 1 SWASTA'!AG11+'[1]SEMSETER 2'!AG11</f>
        <v>16626000</v>
      </c>
      <c r="AH11" s="43">
        <f>'[1]SEMESTER 1 SWASTA'!AH11+'[1]SEMSETER 2'!AH11</f>
        <v>0</v>
      </c>
      <c r="AI11" s="43">
        <f>'[1]SEMESTER 1 SWASTA'!AI11+'[1]SEMSETER 2'!AI11</f>
        <v>0</v>
      </c>
      <c r="AJ11" s="43">
        <f t="shared" si="4"/>
        <v>16626000</v>
      </c>
      <c r="AK11" s="43">
        <f>'[1]SEMESTER 1 SWASTA'!AK11+'[1]SEMSETER 2'!AK11</f>
        <v>81666891</v>
      </c>
      <c r="AL11" s="43">
        <f>'[1]SEMESTER 1 SWASTA'!AL11+'[1]SEMSETER 2'!AL11</f>
        <v>230903530</v>
      </c>
      <c r="AM11" s="43">
        <f>'[1]SEMESTER 1 SWASTA'!AM11+'[1]SEMSETER 2'!AM11</f>
        <v>3980000</v>
      </c>
      <c r="AN11" s="43">
        <f>'[1]SEMESTER 1 SWASTA'!AN11+'[1]SEMSETER 2'!AN11</f>
        <v>95438000</v>
      </c>
      <c r="AO11" s="43">
        <f>'[1]SEMESTER 1 SWASTA'!AO11+'[1]SEMSETER 2'!AO11</f>
        <v>0</v>
      </c>
      <c r="AP11" s="43">
        <f t="shared" si="5"/>
        <v>411988421</v>
      </c>
      <c r="AQ11" s="43">
        <f>'[1]DES SD SWASTA '!AQ11</f>
        <v>1264346</v>
      </c>
      <c r="AR11" s="43">
        <f>'[1]DES SD SWASTA '!AR11</f>
        <v>0</v>
      </c>
      <c r="AS11" s="43"/>
      <c r="AT11" s="43">
        <f t="shared" si="6"/>
        <v>1264346</v>
      </c>
      <c r="AV11" s="4">
        <f t="shared" si="7"/>
        <v>1264346</v>
      </c>
      <c r="AW11" s="46">
        <f t="shared" si="8"/>
        <v>0</v>
      </c>
      <c r="AX11" s="46">
        <f t="shared" si="9"/>
        <v>0</v>
      </c>
      <c r="AY11" s="46">
        <f t="shared" si="10"/>
        <v>0</v>
      </c>
      <c r="AZ11"/>
      <c r="BA11" s="4">
        <f t="shared" si="11"/>
        <v>0</v>
      </c>
      <c r="BB11" s="4">
        <f t="shared" si="12"/>
        <v>0</v>
      </c>
    </row>
    <row r="12" spans="1:54" s="45" customFormat="1" ht="25.15" customHeight="1" x14ac:dyDescent="0.25">
      <c r="A12" s="41">
        <v>5</v>
      </c>
      <c r="B12" s="42" t="s">
        <v>56</v>
      </c>
      <c r="C12" s="43">
        <v>463496</v>
      </c>
      <c r="D12" s="43">
        <v>7652205</v>
      </c>
      <c r="E12" s="43"/>
      <c r="F12" s="44">
        <f>'[1]SEMESTER 1 SWASTA'!F12+'[1]SEMSETER 2'!F12</f>
        <v>143520000</v>
      </c>
      <c r="G12" s="44">
        <f>'[1]SEMESTER 1 SWASTA'!G12+'[1]SEMSETER 2'!G12</f>
        <v>143520000</v>
      </c>
      <c r="H12" s="44">
        <f>'[1]SEMESTER 1 SWASTA'!H12+'[1]SEMSETER 2'!H12</f>
        <v>0</v>
      </c>
      <c r="I12" s="44">
        <f>'[1]SEMESTER 1 SWASTA'!I12+'[1]SEMSETER 2'!I12</f>
        <v>22500000</v>
      </c>
      <c r="J12" s="44">
        <f>'[1]SEMESTER 1 SWASTA'!J12+'[1]SEMSETER 2'!J12</f>
        <v>0</v>
      </c>
      <c r="K12" s="44">
        <f>'[1]SEMESTER 1 SWASTA'!K12+'[1]SEMSETER 2'!K12</f>
        <v>0</v>
      </c>
      <c r="L12" s="43">
        <f t="shared" si="0"/>
        <v>317655701</v>
      </c>
      <c r="M12" s="44">
        <f>'[1]SEMESTER 1 SWASTA'!M12+'[1]SEMSETER 2'!M12</f>
        <v>0</v>
      </c>
      <c r="N12" s="43">
        <f>'[1]SEMESTER 1 SWASTA'!N12+'[1]SEMSETER 2'!N12</f>
        <v>292969</v>
      </c>
      <c r="O12" s="43">
        <f>'[1]SEMESTER 1 SWASTA'!O12+'[1]SEMSETER 2'!O12</f>
        <v>633672</v>
      </c>
      <c r="P12" s="43">
        <f t="shared" si="1"/>
        <v>317192205</v>
      </c>
      <c r="Q12" s="43">
        <f>'[1]SEMESTER 1 SWASTA'!Q12+'[1]SEMSETER 2'!Q12</f>
        <v>0</v>
      </c>
      <c r="R12" s="43">
        <f>'[1]SEMESTER 1 SWASTA'!R12+'[1]SEMSETER 2'!R12</f>
        <v>236264000</v>
      </c>
      <c r="S12" s="43">
        <f>'[1]SEMESTER 1 SWASTA'!S12+'[1]SEMSETER 2'!S12</f>
        <v>0</v>
      </c>
      <c r="T12" s="43">
        <f>'[1]SEMESTER 1 SWASTA'!T12+'[1]SEMSETER 2'!T12</f>
        <v>30152205</v>
      </c>
      <c r="U12" s="43">
        <f>'[1]SEMESTER 1 SWASTA'!U12+'[1]SEMSETER 2'!U12</f>
        <v>50776000</v>
      </c>
      <c r="V12" s="43">
        <f>'[1]SEMESTER 1 SWASTA'!V12+'[1]SEMSETER 2'!V12</f>
        <v>0</v>
      </c>
      <c r="W12" s="43">
        <f>'[1]SEMESTER 1 SWASTA'!W12+'[1]SEMSETER 2'!W12</f>
        <v>0</v>
      </c>
      <c r="X12" s="43">
        <f t="shared" si="2"/>
        <v>317192205</v>
      </c>
      <c r="Y12" s="43">
        <f>'[1]SEMESTER 1 SWASTA'!Y12+'[1]SEMSETER 2'!Y12</f>
        <v>4999497</v>
      </c>
      <c r="Z12" s="43">
        <f>'[1]SEMESTER 1 SWASTA'!Z12+'[1]SEMSETER 2'!Z12</f>
        <v>4999497</v>
      </c>
      <c r="AA12" s="43">
        <f>'[1]SEMESTER 1 SWASTA'!AA12+'[1]SEMSETER 2'!AA12</f>
        <v>0</v>
      </c>
      <c r="AB12" s="43">
        <f>'[1]SEMESTER 1 SWASTA'!AB12+'[1]SEMSETER 2'!AB12</f>
        <v>22039000</v>
      </c>
      <c r="AC12" s="43">
        <f>'[1]SEMESTER 1 SWASTA'!AC12+'[1]SEMSETER 2'!AC12</f>
        <v>0</v>
      </c>
      <c r="AD12" s="43">
        <f>'[1]SEMESTER 1 SWASTA'!AD12+'[1]SEMSETER 2'!AD12</f>
        <v>0</v>
      </c>
      <c r="AE12" s="43">
        <f>'[1]SEMESTER 1 SWASTA'!AE12+'[1]SEMSETER 2'!AE12</f>
        <v>28737000</v>
      </c>
      <c r="AF12" s="43">
        <f t="shared" si="3"/>
        <v>50776000</v>
      </c>
      <c r="AG12" s="43">
        <f>'[1]SEMESTER 1 SWASTA'!AG12+'[1]SEMSETER 2'!AG12</f>
        <v>0</v>
      </c>
      <c r="AH12" s="43">
        <f>'[1]SEMESTER 1 SWASTA'!AH12+'[1]SEMSETER 2'!AH12</f>
        <v>0</v>
      </c>
      <c r="AI12" s="43">
        <f>'[1]SEMESTER 1 SWASTA'!AI12+'[1]SEMSETER 2'!AI12</f>
        <v>0</v>
      </c>
      <c r="AJ12" s="43">
        <f t="shared" si="4"/>
        <v>0</v>
      </c>
      <c r="AK12" s="43">
        <f>'[1]SEMESTER 1 SWASTA'!AK12+'[1]SEMSETER 2'!AK12</f>
        <v>79215650</v>
      </c>
      <c r="AL12" s="43">
        <f>'[1]SEMESTER 1 SWASTA'!AL12+'[1]SEMSETER 2'!AL12</f>
        <v>178980555</v>
      </c>
      <c r="AM12" s="43">
        <f>'[1]SEMESTER 1 SWASTA'!AM12+'[1]SEMSETER 2'!AM12</f>
        <v>8220000</v>
      </c>
      <c r="AN12" s="43">
        <f>'[1]SEMESTER 1 SWASTA'!AN12+'[1]SEMSETER 2'!AN12</f>
        <v>0</v>
      </c>
      <c r="AO12" s="43">
        <f>'[1]SEMESTER 1 SWASTA'!AO12+'[1]SEMSETER 2'!AO12</f>
        <v>0</v>
      </c>
      <c r="AP12" s="43">
        <f t="shared" si="5"/>
        <v>266416205</v>
      </c>
      <c r="AQ12" s="43">
        <f>'[1]DES SD SWASTA '!AQ12</f>
        <v>122793</v>
      </c>
      <c r="AR12" s="43">
        <f>'[1]DES SD SWASTA '!AR12</f>
        <v>0</v>
      </c>
      <c r="AS12" s="43"/>
      <c r="AT12" s="43">
        <f t="shared" si="6"/>
        <v>122793</v>
      </c>
      <c r="AV12" s="4">
        <f t="shared" si="7"/>
        <v>122793</v>
      </c>
      <c r="AW12" s="46">
        <f t="shared" si="8"/>
        <v>0</v>
      </c>
      <c r="AX12" s="46">
        <f t="shared" si="9"/>
        <v>0</v>
      </c>
      <c r="AY12" s="46">
        <f t="shared" si="10"/>
        <v>0</v>
      </c>
      <c r="AZ12"/>
      <c r="BA12" s="4">
        <f t="shared" si="11"/>
        <v>0</v>
      </c>
      <c r="BB12" s="4">
        <f t="shared" si="12"/>
        <v>0</v>
      </c>
    </row>
    <row r="13" spans="1:54" s="45" customFormat="1" ht="25.15" customHeight="1" x14ac:dyDescent="0.25">
      <c r="A13" s="41">
        <v>6</v>
      </c>
      <c r="B13" s="42" t="s">
        <v>57</v>
      </c>
      <c r="C13" s="43">
        <v>14562</v>
      </c>
      <c r="D13" s="43"/>
      <c r="E13" s="43"/>
      <c r="F13" s="44">
        <f>'[1]SEMESTER 1 SWASTA'!F13+'[1]SEMSETER 2'!F13</f>
        <v>32200000</v>
      </c>
      <c r="G13" s="44">
        <f>'[1]SEMESTER 1 SWASTA'!G13+'[1]SEMSETER 2'!G13</f>
        <v>31556000</v>
      </c>
      <c r="H13" s="44">
        <f>'[1]SEMESTER 1 SWASTA'!H13+'[1]SEMSETER 2'!H13</f>
        <v>0</v>
      </c>
      <c r="I13" s="44">
        <f>'[1]SEMESTER 1 SWASTA'!I13+'[1]SEMSETER 2'!I13</f>
        <v>0</v>
      </c>
      <c r="J13" s="44">
        <f>'[1]SEMESTER 1 SWASTA'!J13+'[1]SEMSETER 2'!J13</f>
        <v>0</v>
      </c>
      <c r="K13" s="44">
        <f>'[1]SEMESTER 1 SWASTA'!K13+'[1]SEMSETER 2'!K13</f>
        <v>0</v>
      </c>
      <c r="L13" s="43">
        <f t="shared" si="0"/>
        <v>63770562</v>
      </c>
      <c r="M13" s="44">
        <f>'[1]SEMESTER 1 SWASTA'!M13+'[1]SEMSETER 2'!M13</f>
        <v>0</v>
      </c>
      <c r="N13" s="43">
        <f>'[1]SEMESTER 1 SWASTA'!N13+'[1]SEMSETER 2'!N13</f>
        <v>5529</v>
      </c>
      <c r="O13" s="43">
        <f>'[1]SEMESTER 1 SWASTA'!O13+'[1]SEMSETER 2'!O13</f>
        <v>5528</v>
      </c>
      <c r="P13" s="43">
        <f t="shared" si="1"/>
        <v>63756000</v>
      </c>
      <c r="Q13" s="43">
        <f>'[1]SEMESTER 1 SWASTA'!Q13+'[1]SEMSETER 2'!Q13</f>
        <v>0</v>
      </c>
      <c r="R13" s="43">
        <f>'[1]SEMESTER 1 SWASTA'!R13+'[1]SEMSETER 2'!R13</f>
        <v>51106000</v>
      </c>
      <c r="S13" s="43">
        <f>'[1]SEMESTER 1 SWASTA'!S13+'[1]SEMSETER 2'!S13</f>
        <v>0</v>
      </c>
      <c r="T13" s="43">
        <f>'[1]SEMESTER 1 SWASTA'!T13+'[1]SEMSETER 2'!T13</f>
        <v>0</v>
      </c>
      <c r="U13" s="43">
        <f>'[1]SEMESTER 1 SWASTA'!U13+'[1]SEMSETER 2'!U13</f>
        <v>12650000</v>
      </c>
      <c r="V13" s="43">
        <f>'[1]SEMESTER 1 SWASTA'!V13+'[1]SEMSETER 2'!V13</f>
        <v>0</v>
      </c>
      <c r="W13" s="43">
        <f>'[1]SEMESTER 1 SWASTA'!W13+'[1]SEMSETER 2'!W13</f>
        <v>0</v>
      </c>
      <c r="X13" s="43">
        <f t="shared" si="2"/>
        <v>63756000</v>
      </c>
      <c r="Y13" s="43">
        <f>'[1]SEMESTER 1 SWASTA'!Y13+'[1]SEMSETER 2'!Y13</f>
        <v>0</v>
      </c>
      <c r="Z13" s="43">
        <f>'[1]SEMESTER 1 SWASTA'!Z13+'[1]SEMSETER 2'!Z13</f>
        <v>0</v>
      </c>
      <c r="AA13" s="43">
        <f>'[1]SEMESTER 1 SWASTA'!AA13+'[1]SEMSETER 2'!AA13</f>
        <v>0</v>
      </c>
      <c r="AB13" s="43">
        <f>'[1]SEMESTER 1 SWASTA'!AB13+'[1]SEMSETER 2'!AB13</f>
        <v>2500000</v>
      </c>
      <c r="AC13" s="43">
        <f>'[1]SEMESTER 1 SWASTA'!AC13+'[1]SEMSETER 2'!AC13</f>
        <v>0</v>
      </c>
      <c r="AD13" s="43">
        <f>'[1]SEMESTER 1 SWASTA'!AD13+'[1]SEMSETER 2'!AD13</f>
        <v>0</v>
      </c>
      <c r="AE13" s="43">
        <f>'[1]SEMESTER 1 SWASTA'!AE13+'[1]SEMSETER 2'!AE13</f>
        <v>10150000</v>
      </c>
      <c r="AF13" s="43">
        <f t="shared" si="3"/>
        <v>12650000</v>
      </c>
      <c r="AG13" s="43">
        <f>'[1]SEMESTER 1 SWASTA'!AG13+'[1]SEMSETER 2'!AG13</f>
        <v>0</v>
      </c>
      <c r="AH13" s="43">
        <f>'[1]SEMESTER 1 SWASTA'!AH13+'[1]SEMSETER 2'!AH13</f>
        <v>0</v>
      </c>
      <c r="AI13" s="43">
        <f>'[1]SEMESTER 1 SWASTA'!AI13+'[1]SEMSETER 2'!AI13</f>
        <v>0</v>
      </c>
      <c r="AJ13" s="43">
        <f t="shared" si="4"/>
        <v>0</v>
      </c>
      <c r="AK13" s="43">
        <f>'[1]SEMESTER 1 SWASTA'!AK13+'[1]SEMSETER 2'!AK13</f>
        <v>7460840</v>
      </c>
      <c r="AL13" s="43">
        <f>'[1]SEMESTER 1 SWASTA'!AL13+'[1]SEMSETER 2'!AL13</f>
        <v>37645160</v>
      </c>
      <c r="AM13" s="43">
        <f>'[1]SEMESTER 1 SWASTA'!AM13+'[1]SEMSETER 2'!AM13</f>
        <v>0</v>
      </c>
      <c r="AN13" s="43">
        <f>'[1]SEMESTER 1 SWASTA'!AN13+'[1]SEMSETER 2'!AN13</f>
        <v>6000000</v>
      </c>
      <c r="AO13" s="43">
        <f>'[1]SEMESTER 1 SWASTA'!AO13+'[1]SEMSETER 2'!AO13</f>
        <v>0</v>
      </c>
      <c r="AP13" s="43">
        <f t="shared" si="5"/>
        <v>51106000</v>
      </c>
      <c r="AQ13" s="43">
        <f>'[1]DES SD SWASTA '!AQ13</f>
        <v>14563</v>
      </c>
      <c r="AR13" s="43">
        <f>'[1]DES SD SWASTA '!AR13</f>
        <v>0</v>
      </c>
      <c r="AS13" s="43"/>
      <c r="AT13" s="43">
        <f t="shared" si="6"/>
        <v>14563</v>
      </c>
      <c r="AV13" s="4">
        <f t="shared" si="7"/>
        <v>14563</v>
      </c>
      <c r="AW13" s="46">
        <f t="shared" si="8"/>
        <v>0</v>
      </c>
      <c r="AX13" s="46">
        <f t="shared" si="9"/>
        <v>0</v>
      </c>
      <c r="AY13" s="46">
        <f t="shared" si="10"/>
        <v>0</v>
      </c>
      <c r="AZ13"/>
      <c r="BA13" s="4">
        <f t="shared" si="11"/>
        <v>0</v>
      </c>
      <c r="BB13" s="4">
        <f t="shared" si="12"/>
        <v>0</v>
      </c>
    </row>
    <row r="14" spans="1:54" s="45" customFormat="1" ht="25.15" customHeight="1" x14ac:dyDescent="0.25">
      <c r="A14" s="41">
        <v>7</v>
      </c>
      <c r="B14" s="42" t="s">
        <v>58</v>
      </c>
      <c r="C14" s="43">
        <v>134744</v>
      </c>
      <c r="D14" s="43"/>
      <c r="E14" s="43"/>
      <c r="F14" s="44">
        <f>'[1]SEMESTER 1 SWASTA'!F14+'[1]SEMSETER 2'!F14</f>
        <v>75440000</v>
      </c>
      <c r="G14" s="44">
        <f>'[1]SEMESTER 1 SWASTA'!G14+'[1]SEMSETER 2'!G14</f>
        <v>75440000</v>
      </c>
      <c r="H14" s="44">
        <f>'[1]SEMESTER 1 SWASTA'!H14+'[1]SEMSETER 2'!H14</f>
        <v>0</v>
      </c>
      <c r="I14" s="44">
        <f>'[1]SEMESTER 1 SWASTA'!I14+'[1]SEMSETER 2'!I14</f>
        <v>0</v>
      </c>
      <c r="J14" s="44">
        <f>'[1]SEMESTER 1 SWASTA'!J14+'[1]SEMSETER 2'!J14</f>
        <v>0</v>
      </c>
      <c r="K14" s="44">
        <f>'[1]SEMESTER 1 SWASTA'!K14+'[1]SEMSETER 2'!K14</f>
        <v>0</v>
      </c>
      <c r="L14" s="43">
        <f t="shared" si="0"/>
        <v>151014744</v>
      </c>
      <c r="M14" s="44">
        <f>'[1]SEMESTER 1 SWASTA'!M14+'[1]SEMSETER 2'!M14</f>
        <v>0</v>
      </c>
      <c r="N14" s="43">
        <f>'[1]SEMESTER 1 SWASTA'!N14+'[1]SEMSETER 2'!N14</f>
        <v>16029</v>
      </c>
      <c r="O14" s="43">
        <f>'[1]SEMESTER 1 SWASTA'!O14+'[1]SEMSETER 2'!O14</f>
        <v>0</v>
      </c>
      <c r="P14" s="43">
        <f t="shared" si="1"/>
        <v>150880000</v>
      </c>
      <c r="Q14" s="43">
        <f>'[1]SEMESTER 1 SWASTA'!Q14+'[1]SEMSETER 2'!Q14</f>
        <v>0</v>
      </c>
      <c r="R14" s="43">
        <f>'[1]SEMESTER 1 SWASTA'!R14+'[1]SEMSETER 2'!R14</f>
        <v>115202000</v>
      </c>
      <c r="S14" s="43">
        <f>'[1]SEMESTER 1 SWASTA'!S14+'[1]SEMSETER 2'!S14</f>
        <v>0</v>
      </c>
      <c r="T14" s="43">
        <f>'[1]SEMESTER 1 SWASTA'!T14+'[1]SEMSETER 2'!T14</f>
        <v>0</v>
      </c>
      <c r="U14" s="43">
        <f>'[1]SEMESTER 1 SWASTA'!U14+'[1]SEMSETER 2'!U14</f>
        <v>35678000</v>
      </c>
      <c r="V14" s="43">
        <f>'[1]SEMESTER 1 SWASTA'!V14+'[1]SEMSETER 2'!V14</f>
        <v>0</v>
      </c>
      <c r="W14" s="43">
        <f>'[1]SEMESTER 1 SWASTA'!W14+'[1]SEMSETER 2'!W14</f>
        <v>0</v>
      </c>
      <c r="X14" s="43">
        <f t="shared" si="2"/>
        <v>150880000</v>
      </c>
      <c r="Y14" s="43">
        <f>'[1]SEMESTER 1 SWASTA'!Y14+'[1]SEMSETER 2'!Y14</f>
        <v>3931392</v>
      </c>
      <c r="Z14" s="43">
        <f>'[1]SEMESTER 1 SWASTA'!Z14+'[1]SEMSETER 2'!Z14</f>
        <v>3931392</v>
      </c>
      <c r="AA14" s="43">
        <f>'[1]SEMESTER 1 SWASTA'!AA14+'[1]SEMSETER 2'!AA14</f>
        <v>0</v>
      </c>
      <c r="AB14" s="43">
        <f>'[1]SEMESTER 1 SWASTA'!AB14+'[1]SEMSETER 2'!AB14</f>
        <v>9680000</v>
      </c>
      <c r="AC14" s="43">
        <f>'[1]SEMESTER 1 SWASTA'!AC14+'[1]SEMSETER 2'!AC14</f>
        <v>0</v>
      </c>
      <c r="AD14" s="43">
        <f>'[1]SEMESTER 1 SWASTA'!AD14+'[1]SEMSETER 2'!AD14</f>
        <v>0</v>
      </c>
      <c r="AE14" s="43">
        <f>'[1]SEMESTER 1 SWASTA'!AE14+'[1]SEMSETER 2'!AE14</f>
        <v>25998000</v>
      </c>
      <c r="AF14" s="43">
        <f t="shared" si="3"/>
        <v>35678000</v>
      </c>
      <c r="AG14" s="43">
        <f>'[1]SEMESTER 1 SWASTA'!AG14+'[1]SEMSETER 2'!AG14</f>
        <v>0</v>
      </c>
      <c r="AH14" s="43">
        <f>'[1]SEMESTER 1 SWASTA'!AH14+'[1]SEMSETER 2'!AH14</f>
        <v>0</v>
      </c>
      <c r="AI14" s="43">
        <f>'[1]SEMESTER 1 SWASTA'!AI14+'[1]SEMSETER 2'!AI14</f>
        <v>0</v>
      </c>
      <c r="AJ14" s="43">
        <f t="shared" si="4"/>
        <v>0</v>
      </c>
      <c r="AK14" s="43">
        <f>'[1]SEMESTER 1 SWASTA'!AK14+'[1]SEMSETER 2'!AK14</f>
        <v>12953000</v>
      </c>
      <c r="AL14" s="43">
        <f>'[1]SEMESTER 1 SWASTA'!AL14+'[1]SEMSETER 2'!AL14</f>
        <v>79065000</v>
      </c>
      <c r="AM14" s="43">
        <f>'[1]SEMESTER 1 SWASTA'!AM14+'[1]SEMSETER 2'!AM14</f>
        <v>0</v>
      </c>
      <c r="AN14" s="43">
        <f>'[1]SEMESTER 1 SWASTA'!AN14+'[1]SEMSETER 2'!AN14</f>
        <v>23184000</v>
      </c>
      <c r="AO14" s="43">
        <f>'[1]SEMESTER 1 SWASTA'!AO14+'[1]SEMSETER 2'!AO14</f>
        <v>0</v>
      </c>
      <c r="AP14" s="43">
        <f t="shared" si="5"/>
        <v>115202000</v>
      </c>
      <c r="AQ14" s="43">
        <f>'[1]DES SD SWASTA '!AQ14</f>
        <v>150773</v>
      </c>
      <c r="AR14" s="43">
        <f>'[1]DES SD SWASTA '!AR14</f>
        <v>0</v>
      </c>
      <c r="AS14" s="43"/>
      <c r="AT14" s="43">
        <f t="shared" si="6"/>
        <v>150773</v>
      </c>
      <c r="AV14" s="4">
        <f t="shared" si="7"/>
        <v>150773</v>
      </c>
      <c r="AW14" s="46">
        <f t="shared" si="8"/>
        <v>0</v>
      </c>
      <c r="AX14" s="46">
        <f t="shared" si="9"/>
        <v>0</v>
      </c>
      <c r="AY14" s="46">
        <f t="shared" si="10"/>
        <v>0</v>
      </c>
      <c r="AZ14"/>
      <c r="BA14" s="4">
        <f t="shared" si="11"/>
        <v>0</v>
      </c>
      <c r="BB14" s="4">
        <f t="shared" si="12"/>
        <v>0</v>
      </c>
    </row>
    <row r="15" spans="1:54" s="45" customFormat="1" ht="24.75" customHeight="1" x14ac:dyDescent="0.25">
      <c r="A15" s="41">
        <v>8</v>
      </c>
      <c r="B15" s="42" t="s">
        <v>59</v>
      </c>
      <c r="C15" s="43">
        <v>268295</v>
      </c>
      <c r="D15" s="43"/>
      <c r="E15" s="43"/>
      <c r="F15" s="44">
        <f>'[1]SEMESTER 1 SWASTA'!F15+'[1]SEMSETER 2'!F15</f>
        <v>256220000</v>
      </c>
      <c r="G15" s="44">
        <f>'[1]SEMESTER 1 SWASTA'!G15+'[1]SEMSETER 2'!G15</f>
        <v>256220000</v>
      </c>
      <c r="H15" s="44">
        <f>'[1]SEMESTER 1 SWASTA'!H15+'[1]SEMSETER 2'!H15</f>
        <v>0</v>
      </c>
      <c r="I15" s="44">
        <f>'[1]SEMESTER 1 SWASTA'!I15+'[1]SEMSETER 2'!I15</f>
        <v>0</v>
      </c>
      <c r="J15" s="44">
        <f>'[1]SEMESTER 1 SWASTA'!J15+'[1]SEMSETER 2'!J15</f>
        <v>0</v>
      </c>
      <c r="K15" s="44">
        <f>'[1]SEMESTER 1 SWASTA'!K15+'[1]SEMSETER 2'!K15</f>
        <v>0</v>
      </c>
      <c r="L15" s="43">
        <f t="shared" si="0"/>
        <v>512708295</v>
      </c>
      <c r="M15" s="44">
        <f>'[1]SEMESTER 1 SWASTA'!M15+'[1]SEMSETER 2'!M15</f>
        <v>0</v>
      </c>
      <c r="N15" s="43">
        <f>'[1]SEMESTER 1 SWASTA'!N15+'[1]SEMSETER 2'!N15</f>
        <v>575092</v>
      </c>
      <c r="O15" s="43">
        <f>'[1]SEMESTER 1 SWASTA'!O15+'[1]SEMSETER 2'!O15</f>
        <v>575092</v>
      </c>
      <c r="P15" s="43">
        <f t="shared" si="1"/>
        <v>512440000</v>
      </c>
      <c r="Q15" s="43">
        <f>'[1]SEMESTER 1 SWASTA'!Q15+'[1]SEMSETER 2'!Q15</f>
        <v>0</v>
      </c>
      <c r="R15" s="43">
        <f>'[1]SEMESTER 1 SWASTA'!R15+'[1]SEMSETER 2'!R15</f>
        <v>412805311</v>
      </c>
      <c r="S15" s="43">
        <f>'[1]SEMESTER 1 SWASTA'!S15+'[1]SEMSETER 2'!S15</f>
        <v>0</v>
      </c>
      <c r="T15" s="43">
        <f>'[1]SEMESTER 1 SWASTA'!T15+'[1]SEMSETER 2'!T15</f>
        <v>0</v>
      </c>
      <c r="U15" s="43">
        <f>'[1]SEMESTER 1 SWASTA'!U15+'[1]SEMSETER 2'!U15</f>
        <v>99634689</v>
      </c>
      <c r="V15" s="43">
        <f>'[1]SEMESTER 1 SWASTA'!V15+'[1]SEMSETER 2'!V15</f>
        <v>0</v>
      </c>
      <c r="W15" s="43">
        <f>'[1]SEMESTER 1 SWASTA'!W15+'[1]SEMSETER 2'!W15</f>
        <v>0</v>
      </c>
      <c r="X15" s="43">
        <f t="shared" si="2"/>
        <v>512440000</v>
      </c>
      <c r="Y15" s="43">
        <f>'[1]SEMESTER 1 SWASTA'!Y15+'[1]SEMSETER 2'!Y15</f>
        <v>16187836</v>
      </c>
      <c r="Z15" s="43">
        <f>'[1]SEMESTER 1 SWASTA'!Z15+'[1]SEMSETER 2'!Z15</f>
        <v>16187836</v>
      </c>
      <c r="AA15" s="43">
        <f>'[1]SEMESTER 1 SWASTA'!AA15+'[1]SEMSETER 2'!AA15</f>
        <v>0</v>
      </c>
      <c r="AB15" s="43">
        <f>'[1]SEMESTER 1 SWASTA'!AB15+'[1]SEMSETER 2'!AB15</f>
        <v>39413651</v>
      </c>
      <c r="AC15" s="43">
        <f>'[1]SEMESTER 1 SWASTA'!AC15+'[1]SEMSETER 2'!AC15</f>
        <v>0</v>
      </c>
      <c r="AD15" s="43">
        <f>'[1]SEMESTER 1 SWASTA'!AD15+'[1]SEMSETER 2'!AD15</f>
        <v>0</v>
      </c>
      <c r="AE15" s="43">
        <f>'[1]SEMESTER 1 SWASTA'!AE15+'[1]SEMSETER 2'!AE15</f>
        <v>45705604</v>
      </c>
      <c r="AF15" s="43">
        <f t="shared" si="3"/>
        <v>85119255</v>
      </c>
      <c r="AG15" s="43">
        <f>'[1]SEMESTER 1 SWASTA'!AG15+'[1]SEMSETER 2'!AG15</f>
        <v>14515434</v>
      </c>
      <c r="AH15" s="43">
        <f>'[1]SEMESTER 1 SWASTA'!AH15+'[1]SEMSETER 2'!AH15</f>
        <v>0</v>
      </c>
      <c r="AI15" s="43">
        <f>'[1]SEMESTER 1 SWASTA'!AI15+'[1]SEMSETER 2'!AI15</f>
        <v>0</v>
      </c>
      <c r="AJ15" s="43">
        <f t="shared" si="4"/>
        <v>14515434</v>
      </c>
      <c r="AK15" s="43">
        <f>'[1]SEMESTER 1 SWASTA'!AK15+'[1]SEMSETER 2'!AK15</f>
        <v>110980919</v>
      </c>
      <c r="AL15" s="43">
        <f>'[1]SEMESTER 1 SWASTA'!AL15+'[1]SEMSETER 2'!AL15</f>
        <v>256194392</v>
      </c>
      <c r="AM15" s="43">
        <f>'[1]SEMESTER 1 SWASTA'!AM15+'[1]SEMSETER 2'!AM15</f>
        <v>39580000</v>
      </c>
      <c r="AN15" s="43">
        <f>'[1]SEMESTER 1 SWASTA'!AN15+'[1]SEMSETER 2'!AN15</f>
        <v>6050000</v>
      </c>
      <c r="AO15" s="43">
        <f>'[1]SEMESTER 1 SWASTA'!AO15+'[1]SEMSETER 2'!AO15</f>
        <v>0</v>
      </c>
      <c r="AP15" s="43">
        <f t="shared" si="5"/>
        <v>412805311</v>
      </c>
      <c r="AQ15" s="43">
        <f>'[1]DES SD SWASTA '!AQ15</f>
        <v>268295</v>
      </c>
      <c r="AR15" s="43">
        <f>'[1]DES SD SWASTA '!AR15</f>
        <v>0</v>
      </c>
      <c r="AS15" s="43"/>
      <c r="AT15" s="43">
        <f t="shared" si="6"/>
        <v>268295</v>
      </c>
      <c r="AV15" s="4">
        <f t="shared" si="7"/>
        <v>268295</v>
      </c>
      <c r="AW15" s="46">
        <f t="shared" si="8"/>
        <v>0</v>
      </c>
      <c r="AX15" s="46">
        <f t="shared" si="9"/>
        <v>0</v>
      </c>
      <c r="AY15" s="46">
        <f t="shared" si="10"/>
        <v>0</v>
      </c>
      <c r="AZ15"/>
      <c r="BA15" s="4">
        <f t="shared" si="11"/>
        <v>0</v>
      </c>
      <c r="BB15" s="4">
        <f t="shared" si="12"/>
        <v>0</v>
      </c>
    </row>
    <row r="16" spans="1:54" s="45" customFormat="1" ht="25.15" customHeight="1" x14ac:dyDescent="0.25">
      <c r="A16" s="41">
        <v>9</v>
      </c>
      <c r="B16" s="42" t="s">
        <v>60</v>
      </c>
      <c r="C16" s="43">
        <v>592941</v>
      </c>
      <c r="D16" s="43"/>
      <c r="E16" s="43"/>
      <c r="F16" s="44">
        <f>'[1]SEMESTER 1 SWASTA'!F16+'[1]SEMSETER 2'!F16</f>
        <v>74060000</v>
      </c>
      <c r="G16" s="44">
        <f>'[1]SEMESTER 1 SWASTA'!G16+'[1]SEMSETER 2'!G16</f>
        <v>73820000</v>
      </c>
      <c r="H16" s="44">
        <f>'[1]SEMESTER 1 SWASTA'!H16+'[1]SEMSETER 2'!H16</f>
        <v>0</v>
      </c>
      <c r="I16" s="44">
        <f>'[1]SEMESTER 1 SWASTA'!I16+'[1]SEMSETER 2'!I16</f>
        <v>0</v>
      </c>
      <c r="J16" s="44">
        <f>'[1]SEMESTER 1 SWASTA'!J16+'[1]SEMSETER 2'!J16</f>
        <v>0</v>
      </c>
      <c r="K16" s="44">
        <f>'[1]SEMESTER 1 SWASTA'!K16+'[1]SEMSETER 2'!K16</f>
        <v>0</v>
      </c>
      <c r="L16" s="43">
        <f t="shared" si="0"/>
        <v>148472941</v>
      </c>
      <c r="M16" s="44">
        <f>'[1]SEMESTER 1 SWASTA'!M16+'[1]SEMSETER 2'!M16</f>
        <v>0</v>
      </c>
      <c r="N16" s="43">
        <f>'[1]SEMESTER 1 SWASTA'!N16+'[1]SEMSETER 2'!N16</f>
        <v>7851</v>
      </c>
      <c r="O16" s="43">
        <f>'[1]SEMESTER 1 SWASTA'!O16+'[1]SEMSETER 2'!O16</f>
        <v>7851</v>
      </c>
      <c r="P16" s="43">
        <f t="shared" si="1"/>
        <v>148120000</v>
      </c>
      <c r="Q16" s="43">
        <f>'[1]SEMESTER 1 SWASTA'!Q16+'[1]SEMSETER 2'!Q16</f>
        <v>0</v>
      </c>
      <c r="R16" s="43">
        <f>'[1]SEMESTER 1 SWASTA'!R16+'[1]SEMSETER 2'!R16</f>
        <v>131210000</v>
      </c>
      <c r="S16" s="43">
        <f>'[1]SEMESTER 1 SWASTA'!S16+'[1]SEMSETER 2'!S16</f>
        <v>0</v>
      </c>
      <c r="T16" s="43">
        <f>'[1]SEMESTER 1 SWASTA'!T16+'[1]SEMSETER 2'!T16</f>
        <v>0</v>
      </c>
      <c r="U16" s="43">
        <f>'[1]SEMESTER 1 SWASTA'!U16+'[1]SEMSETER 2'!U16</f>
        <v>16910000</v>
      </c>
      <c r="V16" s="43">
        <f>'[1]SEMESTER 1 SWASTA'!V16+'[1]SEMSETER 2'!V16</f>
        <v>0</v>
      </c>
      <c r="W16" s="43">
        <f>'[1]SEMESTER 1 SWASTA'!W16+'[1]SEMSETER 2'!W16</f>
        <v>0</v>
      </c>
      <c r="X16" s="43">
        <f t="shared" si="2"/>
        <v>148120000</v>
      </c>
      <c r="Y16" s="43">
        <f>'[1]SEMESTER 1 SWASTA'!Y16+'[1]SEMSETER 2'!Y16</f>
        <v>0</v>
      </c>
      <c r="Z16" s="43">
        <f>'[1]SEMESTER 1 SWASTA'!Z16+'[1]SEMSETER 2'!Z16</f>
        <v>0</v>
      </c>
      <c r="AA16" s="43">
        <f>'[1]SEMESTER 1 SWASTA'!AA16+'[1]SEMSETER 2'!AA16</f>
        <v>0</v>
      </c>
      <c r="AB16" s="43">
        <f>'[1]SEMESTER 1 SWASTA'!AB16+'[1]SEMSETER 2'!AB16</f>
        <v>2100000</v>
      </c>
      <c r="AC16" s="43">
        <f>'[1]SEMESTER 1 SWASTA'!AC16+'[1]SEMSETER 2'!AC16</f>
        <v>0</v>
      </c>
      <c r="AD16" s="43">
        <f>'[1]SEMESTER 1 SWASTA'!AD16+'[1]SEMSETER 2'!AD16</f>
        <v>0</v>
      </c>
      <c r="AE16" s="43">
        <f>'[1]SEMESTER 1 SWASTA'!AE16+'[1]SEMSETER 2'!AE16</f>
        <v>14810000</v>
      </c>
      <c r="AF16" s="43">
        <f t="shared" si="3"/>
        <v>16910000</v>
      </c>
      <c r="AG16" s="43">
        <f>'[1]SEMESTER 1 SWASTA'!AG16+'[1]SEMSETER 2'!AG16</f>
        <v>0</v>
      </c>
      <c r="AH16" s="43">
        <f>'[1]SEMESTER 1 SWASTA'!AH16+'[1]SEMSETER 2'!AH16</f>
        <v>0</v>
      </c>
      <c r="AI16" s="43">
        <f>'[1]SEMESTER 1 SWASTA'!AI16+'[1]SEMSETER 2'!AI16</f>
        <v>0</v>
      </c>
      <c r="AJ16" s="43">
        <f t="shared" si="4"/>
        <v>0</v>
      </c>
      <c r="AK16" s="43">
        <f>'[1]SEMESTER 1 SWASTA'!AK16+'[1]SEMSETER 2'!AK16</f>
        <v>31412100</v>
      </c>
      <c r="AL16" s="43">
        <f>'[1]SEMESTER 1 SWASTA'!AL16+'[1]SEMSETER 2'!AL16</f>
        <v>89473900</v>
      </c>
      <c r="AM16" s="43">
        <f>'[1]SEMESTER 1 SWASTA'!AM16+'[1]SEMSETER 2'!AM16</f>
        <v>10324000</v>
      </c>
      <c r="AN16" s="43">
        <f>'[1]SEMESTER 1 SWASTA'!AN16+'[1]SEMSETER 2'!AN16</f>
        <v>0</v>
      </c>
      <c r="AO16" s="43">
        <f>'[1]SEMESTER 1 SWASTA'!AO16+'[1]SEMSETER 2'!AO16</f>
        <v>0</v>
      </c>
      <c r="AP16" s="43">
        <f t="shared" si="5"/>
        <v>131210000</v>
      </c>
      <c r="AQ16" s="43">
        <f>'[1]DES SD SWASTA '!AQ16</f>
        <v>352941</v>
      </c>
      <c r="AR16" s="43">
        <f>'[1]DES SD SWASTA '!AR16</f>
        <v>0</v>
      </c>
      <c r="AS16" s="43"/>
      <c r="AT16" s="43">
        <f t="shared" si="6"/>
        <v>352941</v>
      </c>
      <c r="AV16" s="4">
        <f t="shared" si="7"/>
        <v>352941</v>
      </c>
      <c r="AW16" s="46">
        <f t="shared" si="8"/>
        <v>0</v>
      </c>
      <c r="AX16" s="46">
        <f t="shared" si="9"/>
        <v>0</v>
      </c>
      <c r="AY16" s="46">
        <f t="shared" si="10"/>
        <v>0</v>
      </c>
      <c r="AZ16"/>
      <c r="BA16" s="4">
        <f t="shared" si="11"/>
        <v>0</v>
      </c>
      <c r="BB16" s="4">
        <f t="shared" si="12"/>
        <v>0</v>
      </c>
    </row>
    <row r="17" spans="1:54" s="45" customFormat="1" ht="25.15" customHeight="1" x14ac:dyDescent="0.25">
      <c r="A17" s="41">
        <v>10</v>
      </c>
      <c r="B17" s="42" t="s">
        <v>61</v>
      </c>
      <c r="C17" s="43">
        <v>1868018</v>
      </c>
      <c r="D17" s="43"/>
      <c r="E17" s="43"/>
      <c r="F17" s="44">
        <f>'[1]SEMESTER 1 SWASTA'!F17+'[1]SEMSETER 2'!F17</f>
        <v>497260000</v>
      </c>
      <c r="G17" s="44">
        <f>'[1]SEMESTER 1 SWASTA'!G17+'[1]SEMSETER 2'!G17</f>
        <v>497260000</v>
      </c>
      <c r="H17" s="44">
        <f>'[1]SEMESTER 1 SWASTA'!H17+'[1]SEMSETER 2'!H17</f>
        <v>0</v>
      </c>
      <c r="I17" s="44">
        <f>'[1]SEMESTER 1 SWASTA'!I17+'[1]SEMSETER 2'!I17</f>
        <v>22500000</v>
      </c>
      <c r="J17" s="44">
        <f>'[1]SEMESTER 1 SWASTA'!J17+'[1]SEMSETER 2'!J17</f>
        <v>0</v>
      </c>
      <c r="K17" s="44">
        <f>'[1]SEMESTER 1 SWASTA'!K17+'[1]SEMSETER 2'!K17</f>
        <v>0</v>
      </c>
      <c r="L17" s="43">
        <f t="shared" si="0"/>
        <v>1018888018</v>
      </c>
      <c r="M17" s="44">
        <f>'[1]SEMESTER 1 SWASTA'!M17+'[1]SEMSETER 2'!M17</f>
        <v>0</v>
      </c>
      <c r="N17" s="43">
        <f>'[1]SEMESTER 1 SWASTA'!N17+'[1]SEMSETER 2'!N17</f>
        <v>904222</v>
      </c>
      <c r="O17" s="43">
        <f>'[1]SEMESTER 1 SWASTA'!O17+'[1]SEMSETER 2'!O17</f>
        <v>904222</v>
      </c>
      <c r="P17" s="43">
        <f t="shared" si="1"/>
        <v>1017020000</v>
      </c>
      <c r="Q17" s="43">
        <f>'[1]SEMESTER 1 SWASTA'!Q17+'[1]SEMSETER 2'!Q17</f>
        <v>0</v>
      </c>
      <c r="R17" s="43">
        <f>'[1]SEMESTER 1 SWASTA'!R17+'[1]SEMSETER 2'!R17</f>
        <v>603748352</v>
      </c>
      <c r="S17" s="43">
        <f>'[1]SEMESTER 1 SWASTA'!S17+'[1]SEMSETER 2'!S17</f>
        <v>0</v>
      </c>
      <c r="T17" s="43">
        <f>'[1]SEMESTER 1 SWASTA'!T17+'[1]SEMSETER 2'!T17</f>
        <v>22500000</v>
      </c>
      <c r="U17" s="43">
        <f>'[1]SEMESTER 1 SWASTA'!U17+'[1]SEMSETER 2'!U17</f>
        <v>390771648</v>
      </c>
      <c r="V17" s="43">
        <f>'[1]SEMESTER 1 SWASTA'!V17+'[1]SEMSETER 2'!V17</f>
        <v>0</v>
      </c>
      <c r="W17" s="43">
        <f>'[1]SEMESTER 1 SWASTA'!W17+'[1]SEMSETER 2'!W17</f>
        <v>0</v>
      </c>
      <c r="X17" s="43">
        <f t="shared" si="2"/>
        <v>1017020000</v>
      </c>
      <c r="Y17" s="43">
        <f>'[1]SEMESTER 1 SWASTA'!Y17+'[1]SEMSETER 2'!Y17</f>
        <v>62467452</v>
      </c>
      <c r="Z17" s="43">
        <f>'[1]SEMESTER 1 SWASTA'!Z17+'[1]SEMSETER 2'!Z17</f>
        <v>62467452</v>
      </c>
      <c r="AA17" s="43">
        <f>'[1]SEMESTER 1 SWASTA'!AA17+'[1]SEMSETER 2'!AA17</f>
        <v>0</v>
      </c>
      <c r="AB17" s="43">
        <f>'[1]SEMESTER 1 SWASTA'!AB17+'[1]SEMSETER 2'!AB17</f>
        <v>120090660</v>
      </c>
      <c r="AC17" s="43">
        <f>'[1]SEMESTER 1 SWASTA'!AC17+'[1]SEMSETER 2'!AC17</f>
        <v>0</v>
      </c>
      <c r="AD17" s="43">
        <f>'[1]SEMESTER 1 SWASTA'!AD17+'[1]SEMSETER 2'!AD17</f>
        <v>0</v>
      </c>
      <c r="AE17" s="43">
        <f>'[1]SEMESTER 1 SWASTA'!AE17+'[1]SEMSETER 2'!AE17</f>
        <v>175224988</v>
      </c>
      <c r="AF17" s="43">
        <f t="shared" si="3"/>
        <v>295315648</v>
      </c>
      <c r="AG17" s="43">
        <f>'[1]SEMESTER 1 SWASTA'!AG17+'[1]SEMSETER 2'!AG17</f>
        <v>95456000</v>
      </c>
      <c r="AH17" s="43">
        <f>'[1]SEMESTER 1 SWASTA'!AH17+'[1]SEMSETER 2'!AH17</f>
        <v>0</v>
      </c>
      <c r="AI17" s="43">
        <f>'[1]SEMESTER 1 SWASTA'!AI17+'[1]SEMSETER 2'!AI17</f>
        <v>0</v>
      </c>
      <c r="AJ17" s="43">
        <f t="shared" si="4"/>
        <v>95456000</v>
      </c>
      <c r="AK17" s="43">
        <f>'[1]SEMESTER 1 SWASTA'!AK17+'[1]SEMSETER 2'!AK17</f>
        <v>222776032</v>
      </c>
      <c r="AL17" s="43">
        <f>'[1]SEMESTER 1 SWASTA'!AL17+'[1]SEMSETER 2'!AL17</f>
        <v>364435820</v>
      </c>
      <c r="AM17" s="43">
        <f>'[1]SEMESTER 1 SWASTA'!AM17+'[1]SEMSETER 2'!AM17</f>
        <v>2720000</v>
      </c>
      <c r="AN17" s="43">
        <f>'[1]SEMESTER 1 SWASTA'!AN17+'[1]SEMSETER 2'!AN17</f>
        <v>36316500</v>
      </c>
      <c r="AO17" s="43">
        <f>'[1]SEMESTER 1 SWASTA'!AO17+'[1]SEMSETER 2'!AO17</f>
        <v>0</v>
      </c>
      <c r="AP17" s="43">
        <f t="shared" si="5"/>
        <v>626248352</v>
      </c>
      <c r="AQ17" s="43">
        <f>'[1]DES SD SWASTA '!AQ17</f>
        <v>1852622</v>
      </c>
      <c r="AR17" s="43">
        <v>15396</v>
      </c>
      <c r="AS17" s="43"/>
      <c r="AT17" s="43">
        <f t="shared" si="6"/>
        <v>1868018</v>
      </c>
      <c r="AV17" s="4">
        <f t="shared" si="7"/>
        <v>1868018</v>
      </c>
      <c r="AW17" s="46">
        <f t="shared" si="8"/>
        <v>0</v>
      </c>
      <c r="AX17" s="46">
        <f t="shared" si="9"/>
        <v>0</v>
      </c>
      <c r="AY17" s="46">
        <f t="shared" si="10"/>
        <v>0</v>
      </c>
      <c r="AZ17"/>
      <c r="BA17" s="4">
        <f t="shared" si="11"/>
        <v>0</v>
      </c>
      <c r="BB17" s="4">
        <f t="shared" si="12"/>
        <v>0</v>
      </c>
    </row>
    <row r="18" spans="1:54" s="45" customFormat="1" ht="25.15" customHeight="1" x14ac:dyDescent="0.25">
      <c r="A18" s="41">
        <v>11</v>
      </c>
      <c r="B18" s="42" t="s">
        <v>62</v>
      </c>
      <c r="C18" s="43">
        <v>694320</v>
      </c>
      <c r="D18" s="43"/>
      <c r="E18" s="43"/>
      <c r="F18" s="44">
        <f>'[1]SEMESTER 1 SWASTA'!F18+'[1]SEMSETER 2'!F18</f>
        <v>74060000</v>
      </c>
      <c r="G18" s="44">
        <f>'[1]SEMESTER 1 SWASTA'!G18+'[1]SEMSETER 2'!G18</f>
        <v>74060000</v>
      </c>
      <c r="H18" s="44">
        <f>'[1]SEMESTER 1 SWASTA'!H18+'[1]SEMSETER 2'!H18</f>
        <v>0</v>
      </c>
      <c r="I18" s="44">
        <f>'[1]SEMESTER 1 SWASTA'!I18+'[1]SEMSETER 2'!I18</f>
        <v>22500000</v>
      </c>
      <c r="J18" s="44">
        <f>'[1]SEMESTER 1 SWASTA'!J18+'[1]SEMSETER 2'!J18</f>
        <v>0</v>
      </c>
      <c r="K18" s="44">
        <f>'[1]SEMESTER 1 SWASTA'!K18+'[1]SEMSETER 2'!K18</f>
        <v>0</v>
      </c>
      <c r="L18" s="43">
        <f t="shared" si="0"/>
        <v>171314320</v>
      </c>
      <c r="M18" s="44">
        <f>'[1]SEMESTER 1 SWASTA'!M18+'[1]SEMSETER 2'!M18</f>
        <v>0</v>
      </c>
      <c r="N18" s="43">
        <f>'[1]SEMESTER 1 SWASTA'!N18+'[1]SEMSETER 2'!N18</f>
        <v>192361</v>
      </c>
      <c r="O18" s="43">
        <f>'[1]SEMESTER 1 SWASTA'!O18+'[1]SEMSETER 2'!O18</f>
        <v>192361</v>
      </c>
      <c r="P18" s="43">
        <f t="shared" si="1"/>
        <v>170620000</v>
      </c>
      <c r="Q18" s="43">
        <f>'[1]SEMESTER 1 SWASTA'!Q18+'[1]SEMSETER 2'!Q18</f>
        <v>0</v>
      </c>
      <c r="R18" s="43">
        <f>'[1]SEMESTER 1 SWASTA'!R18+'[1]SEMSETER 2'!R18</f>
        <v>85640800</v>
      </c>
      <c r="S18" s="43">
        <f>'[1]SEMESTER 1 SWASTA'!S18+'[1]SEMSETER 2'!S18</f>
        <v>0</v>
      </c>
      <c r="T18" s="43">
        <f>'[1]SEMESTER 1 SWASTA'!T18+'[1]SEMSETER 2'!T18</f>
        <v>12605000</v>
      </c>
      <c r="U18" s="43">
        <f>'[1]SEMESTER 1 SWASTA'!U18+'[1]SEMSETER 2'!U18</f>
        <v>67197000</v>
      </c>
      <c r="V18" s="43">
        <f>'[1]SEMESTER 1 SWASTA'!V18+'[1]SEMSETER 2'!V18</f>
        <v>0</v>
      </c>
      <c r="W18" s="43">
        <f>'[1]SEMESTER 1 SWASTA'!W18+'[1]SEMSETER 2'!W18</f>
        <v>5177200</v>
      </c>
      <c r="X18" s="43">
        <f t="shared" si="2"/>
        <v>170620000</v>
      </c>
      <c r="Y18" s="43">
        <f>'[1]SEMESTER 1 SWASTA'!Y18+'[1]SEMSETER 2'!Y18</f>
        <v>8333055</v>
      </c>
      <c r="Z18" s="43">
        <f>'[1]SEMESTER 1 SWASTA'!Z18+'[1]SEMSETER 2'!Z18</f>
        <v>8333055</v>
      </c>
      <c r="AA18" s="43">
        <f>'[1]SEMESTER 1 SWASTA'!AA18+'[1]SEMSETER 2'!AA18</f>
        <v>0</v>
      </c>
      <c r="AB18" s="43">
        <f>'[1]SEMESTER 1 SWASTA'!AB18+'[1]SEMSETER 2'!AB18</f>
        <v>57197000</v>
      </c>
      <c r="AC18" s="43">
        <f>'[1]SEMESTER 1 SWASTA'!AC18+'[1]SEMSETER 2'!AC18</f>
        <v>0</v>
      </c>
      <c r="AD18" s="43">
        <f>'[1]SEMESTER 1 SWASTA'!AD18+'[1]SEMSETER 2'!AD18</f>
        <v>0</v>
      </c>
      <c r="AE18" s="43">
        <f>'[1]SEMESTER 1 SWASTA'!AE18+'[1]SEMSETER 2'!AE18</f>
        <v>15177200</v>
      </c>
      <c r="AF18" s="43">
        <f t="shared" si="3"/>
        <v>72374200</v>
      </c>
      <c r="AG18" s="43">
        <f>'[1]SEMESTER 1 SWASTA'!AG18+'[1]SEMSETER 2'!AG18</f>
        <v>0</v>
      </c>
      <c r="AH18" s="43">
        <f>'[1]SEMESTER 1 SWASTA'!AH18+'[1]SEMSETER 2'!AH18</f>
        <v>0</v>
      </c>
      <c r="AI18" s="43">
        <f>'[1]SEMESTER 1 SWASTA'!AI18+'[1]SEMSETER 2'!AI18</f>
        <v>0</v>
      </c>
      <c r="AJ18" s="43">
        <f t="shared" si="4"/>
        <v>0</v>
      </c>
      <c r="AK18" s="43">
        <f>'[1]SEMESTER 1 SWASTA'!AK18+'[1]SEMSETER 2'!AK18</f>
        <v>25145000</v>
      </c>
      <c r="AL18" s="43">
        <f>'[1]SEMESTER 1 SWASTA'!AL18+'[1]SEMSETER 2'!AL18</f>
        <v>49100800</v>
      </c>
      <c r="AM18" s="43">
        <f>'[1]SEMESTER 1 SWASTA'!AM18+'[1]SEMSETER 2'!AM18</f>
        <v>24000000</v>
      </c>
      <c r="AN18" s="43">
        <f>'[1]SEMESTER 1 SWASTA'!AN18+'[1]SEMSETER 2'!AN18</f>
        <v>0</v>
      </c>
      <c r="AO18" s="43">
        <f>'[1]SEMESTER 1 SWASTA'!AO18+'[1]SEMSETER 2'!AO18</f>
        <v>0</v>
      </c>
      <c r="AP18" s="43">
        <f t="shared" si="5"/>
        <v>98245800</v>
      </c>
      <c r="AQ18" s="43">
        <f>'[1]DES SD SWASTA '!AQ18</f>
        <v>694320</v>
      </c>
      <c r="AR18" s="43">
        <f>'[1]DES SD SWASTA '!AR18</f>
        <v>0</v>
      </c>
      <c r="AS18" s="43"/>
      <c r="AT18" s="43">
        <f t="shared" si="6"/>
        <v>694320</v>
      </c>
      <c r="AV18" s="4">
        <f t="shared" si="7"/>
        <v>694320</v>
      </c>
      <c r="AW18" s="46">
        <f t="shared" si="8"/>
        <v>0</v>
      </c>
      <c r="AX18" s="46">
        <f t="shared" si="9"/>
        <v>0</v>
      </c>
      <c r="AY18" s="46">
        <f t="shared" si="10"/>
        <v>0</v>
      </c>
      <c r="AZ18"/>
      <c r="BA18" s="4">
        <f t="shared" si="11"/>
        <v>0</v>
      </c>
      <c r="BB18" s="4">
        <f t="shared" si="12"/>
        <v>0</v>
      </c>
    </row>
    <row r="19" spans="1:54" s="45" customFormat="1" ht="24.75" customHeight="1" x14ac:dyDescent="0.25">
      <c r="A19" s="41">
        <v>12</v>
      </c>
      <c r="B19" s="42" t="s">
        <v>63</v>
      </c>
      <c r="C19" s="43">
        <v>77013</v>
      </c>
      <c r="D19" s="43">
        <v>42750000</v>
      </c>
      <c r="E19" s="43"/>
      <c r="F19" s="44">
        <f>'[1]SEMESTER 1 SWASTA'!F19+'[1]SEMSETER 2'!F19</f>
        <v>74060000</v>
      </c>
      <c r="G19" s="44">
        <f>'[1]SEMESTER 1 SWASTA'!G19+'[1]SEMSETER 2'!G19</f>
        <v>74060000</v>
      </c>
      <c r="H19" s="44">
        <f>'[1]SEMESTER 1 SWASTA'!H19+'[1]SEMSETER 2'!H19</f>
        <v>0</v>
      </c>
      <c r="I19" s="44">
        <f>'[1]SEMESTER 1 SWASTA'!I19+'[1]SEMSETER 2'!I19</f>
        <v>22500000</v>
      </c>
      <c r="J19" s="44">
        <f>'[1]SEMESTER 1 SWASTA'!J19+'[1]SEMSETER 2'!J19</f>
        <v>0</v>
      </c>
      <c r="K19" s="44">
        <f>'[1]SEMESTER 1 SWASTA'!K19+'[1]SEMSETER 2'!K19</f>
        <v>0</v>
      </c>
      <c r="L19" s="43">
        <f t="shared" si="0"/>
        <v>213447013</v>
      </c>
      <c r="M19" s="44">
        <f>'[1]SEMESTER 1 SWASTA'!M19+'[1]SEMSETER 2'!M19</f>
        <v>0</v>
      </c>
      <c r="N19" s="43">
        <f>'[1]SEMESTER 1 SWASTA'!N19+'[1]SEMSETER 2'!N19</f>
        <v>121998</v>
      </c>
      <c r="O19" s="43">
        <f>'[1]SEMESTER 1 SWASTA'!O19+'[1]SEMSETER 2'!O19</f>
        <v>120052</v>
      </c>
      <c r="P19" s="43">
        <f t="shared" si="1"/>
        <v>143442300</v>
      </c>
      <c r="Q19" s="43">
        <f>'[1]SEMESTER 1 SWASTA'!Q19+'[1]SEMSETER 2'!Q19</f>
        <v>0</v>
      </c>
      <c r="R19" s="43">
        <f>'[1]SEMESTER 1 SWASTA'!R19+'[1]SEMSETER 2'!R19</f>
        <v>119319500</v>
      </c>
      <c r="S19" s="43">
        <f>'[1]SEMESTER 1 SWASTA'!S19+'[1]SEMSETER 2'!S19</f>
        <v>0</v>
      </c>
      <c r="T19" s="43">
        <f>'[1]SEMESTER 1 SWASTA'!T19+'[1]SEMSETER 2'!T19</f>
        <v>11002800</v>
      </c>
      <c r="U19" s="43">
        <f>'[1]SEMESTER 1 SWASTA'!U19+'[1]SEMSETER 2'!U19</f>
        <v>13120000</v>
      </c>
      <c r="V19" s="43">
        <f>'[1]SEMESTER 1 SWASTA'!V19+'[1]SEMSETER 2'!V19</f>
        <v>0</v>
      </c>
      <c r="W19" s="43">
        <f>'[1]SEMESTER 1 SWASTA'!W19+'[1]SEMSETER 2'!W19</f>
        <v>0</v>
      </c>
      <c r="X19" s="43">
        <f t="shared" si="2"/>
        <v>143442300</v>
      </c>
      <c r="Y19" s="43">
        <f>'[1]SEMESTER 1 SWASTA'!Y19+'[1]SEMSETER 2'!Y19</f>
        <v>0</v>
      </c>
      <c r="Z19" s="43">
        <f>'[1]SEMESTER 1 SWASTA'!Z19+'[1]SEMSETER 2'!Z19</f>
        <v>0</v>
      </c>
      <c r="AA19" s="43">
        <f>'[1]SEMESTER 1 SWASTA'!AA19+'[1]SEMSETER 2'!AA19</f>
        <v>0</v>
      </c>
      <c r="AB19" s="43">
        <f>'[1]SEMESTER 1 SWASTA'!AB19+'[1]SEMSETER 2'!AB19</f>
        <v>3750000</v>
      </c>
      <c r="AC19" s="43">
        <f>'[1]SEMESTER 1 SWASTA'!AC19+'[1]SEMSETER 2'!AC19</f>
        <v>0</v>
      </c>
      <c r="AD19" s="43">
        <f>'[1]SEMESTER 1 SWASTA'!AD19+'[1]SEMSETER 2'!AD19</f>
        <v>0</v>
      </c>
      <c r="AE19" s="43">
        <f>'[1]SEMESTER 1 SWASTA'!AE19+'[1]SEMSETER 2'!AE19</f>
        <v>0</v>
      </c>
      <c r="AF19" s="43">
        <f t="shared" si="3"/>
        <v>3750000</v>
      </c>
      <c r="AG19" s="43">
        <f>'[1]SEMESTER 1 SWASTA'!AG19+'[1]SEMSETER 2'!AG19</f>
        <v>9370000</v>
      </c>
      <c r="AH19" s="43">
        <f>'[1]SEMESTER 1 SWASTA'!AH19+'[1]SEMSETER 2'!AH19</f>
        <v>0</v>
      </c>
      <c r="AI19" s="43">
        <f>'[1]SEMESTER 1 SWASTA'!AI19+'[1]SEMSETER 2'!AI19</f>
        <v>0</v>
      </c>
      <c r="AJ19" s="43">
        <f t="shared" si="4"/>
        <v>9370000</v>
      </c>
      <c r="AK19" s="43">
        <f>'[1]SEMESTER 1 SWASTA'!AK19+'[1]SEMSETER 2'!AK19</f>
        <v>34898000</v>
      </c>
      <c r="AL19" s="43">
        <f>'[1]SEMESTER 1 SWASTA'!AL19+'[1]SEMSETER 2'!AL19</f>
        <v>94244300</v>
      </c>
      <c r="AM19" s="43">
        <f>'[1]SEMESTER 1 SWASTA'!AM19+'[1]SEMSETER 2'!AM19</f>
        <v>0</v>
      </c>
      <c r="AN19" s="43">
        <f>'[1]SEMESTER 1 SWASTA'!AN19+'[1]SEMSETER 2'!AN19</f>
        <v>1180000</v>
      </c>
      <c r="AO19" s="43">
        <f>'[1]SEMESTER 1 SWASTA'!AO19+'[1]SEMSETER 2'!AO19</f>
        <v>0</v>
      </c>
      <c r="AP19" s="43">
        <f t="shared" si="5"/>
        <v>130322300</v>
      </c>
      <c r="AQ19" s="43">
        <f>'[1]DES SD SWASTA '!AQ19</f>
        <v>78959</v>
      </c>
      <c r="AR19" s="43">
        <f>'[1]DES SD SWASTA '!AR19</f>
        <v>69927700</v>
      </c>
      <c r="AS19" s="43"/>
      <c r="AT19" s="43">
        <f t="shared" si="6"/>
        <v>70006659</v>
      </c>
      <c r="AV19" s="4">
        <f t="shared" si="7"/>
        <v>70006659</v>
      </c>
      <c r="AW19" s="46">
        <f t="shared" si="8"/>
        <v>0</v>
      </c>
      <c r="AX19" s="46">
        <f t="shared" si="9"/>
        <v>0</v>
      </c>
      <c r="AY19" s="46">
        <f t="shared" si="10"/>
        <v>0</v>
      </c>
      <c r="AZ19"/>
      <c r="BA19" s="4">
        <f t="shared" si="11"/>
        <v>0</v>
      </c>
      <c r="BB19" s="4">
        <f t="shared" si="12"/>
        <v>0</v>
      </c>
    </row>
    <row r="20" spans="1:54" s="53" customFormat="1" ht="25.15" customHeight="1" x14ac:dyDescent="0.25">
      <c r="A20" s="41">
        <v>14</v>
      </c>
      <c r="B20" s="42" t="s">
        <v>64</v>
      </c>
      <c r="C20" s="43"/>
      <c r="D20" s="43"/>
      <c r="E20" s="43"/>
      <c r="F20" s="44">
        <f>'[1]SEMESTER 1 SWASTA'!F20+'[1]SEMSETER 2'!F20</f>
        <v>79120000</v>
      </c>
      <c r="G20" s="44">
        <f>'[1]SEMESTER 1 SWASTA'!G20+'[1]SEMSETER 2'!G20</f>
        <v>79120000</v>
      </c>
      <c r="H20" s="52">
        <f>'[1]SEMESTER 1 SWASTA'!H20+'[1]SEMSETER 2'!H20</f>
        <v>0</v>
      </c>
      <c r="I20" s="44">
        <f>'[1]SEMESTER 1 SWASTA'!I20+'[1]SEMSETER 2'!I20</f>
        <v>0</v>
      </c>
      <c r="J20" s="52">
        <f>'[1]SEMESTER 1 SWASTA'!J20+'[1]SEMSETER 2'!J20</f>
        <v>0</v>
      </c>
      <c r="K20" s="52">
        <f>'[1]SEMESTER 1 SWASTA'!K20+'[1]SEMSETER 2'!K20</f>
        <v>0</v>
      </c>
      <c r="L20" s="43">
        <f t="shared" si="0"/>
        <v>158240000</v>
      </c>
      <c r="M20" s="52">
        <f>'[1]SEMESTER 1 SWASTA'!M20+'[1]SEMSETER 2'!M20</f>
        <v>0</v>
      </c>
      <c r="N20" s="43">
        <f>'[1]SEMESTER 1 SWASTA'!N20+'[1]SEMSETER 2'!N20</f>
        <v>82957</v>
      </c>
      <c r="O20" s="43">
        <f>'[1]SEMESTER 1 SWASTA'!O20+'[1]SEMSETER 2'!O20</f>
        <v>81978</v>
      </c>
      <c r="P20" s="52">
        <f t="shared" si="1"/>
        <v>158240000</v>
      </c>
      <c r="Q20" s="43">
        <f>'[1]SEMESTER 1 SWASTA'!Q20+'[1]SEMSETER 2'!Q20</f>
        <v>0</v>
      </c>
      <c r="R20" s="43">
        <f>'[1]SEMESTER 1 SWASTA'!R20+'[1]SEMSETER 2'!R20</f>
        <v>117608000</v>
      </c>
      <c r="S20" s="43">
        <f>'[1]SEMESTER 1 SWASTA'!S20+'[1]SEMSETER 2'!S20</f>
        <v>0</v>
      </c>
      <c r="T20" s="43">
        <f>'[1]SEMESTER 1 SWASTA'!T20+'[1]SEMSETER 2'!T20</f>
        <v>0</v>
      </c>
      <c r="U20" s="43">
        <f>'[1]SEMESTER 1 SWASTA'!U20+'[1]SEMSETER 2'!U20</f>
        <v>40632000</v>
      </c>
      <c r="V20" s="43">
        <f>'[1]SEMESTER 1 SWASTA'!V20+'[1]SEMSETER 2'!V20</f>
        <v>0</v>
      </c>
      <c r="W20" s="43">
        <f>'[1]SEMESTER 1 SWASTA'!W20+'[1]SEMSETER 2'!W20</f>
        <v>0</v>
      </c>
      <c r="X20" s="43">
        <f t="shared" si="2"/>
        <v>158240000</v>
      </c>
      <c r="Y20" s="43">
        <f>'[1]SEMESTER 1 SWASTA'!Y20+'[1]SEMSETER 2'!Y20</f>
        <v>4795425</v>
      </c>
      <c r="Z20" s="43">
        <f>'[1]SEMESTER 1 SWASTA'!Z20+'[1]SEMSETER 2'!Z20</f>
        <v>4795425</v>
      </c>
      <c r="AA20" s="43">
        <f>'[1]SEMESTER 1 SWASTA'!AA20+'[1]SEMSETER 2'!AA20</f>
        <v>0</v>
      </c>
      <c r="AB20" s="43">
        <f>'[1]SEMESTER 1 SWASTA'!AB20+'[1]SEMSETER 2'!AB20</f>
        <v>0</v>
      </c>
      <c r="AC20" s="43">
        <f>'[1]SEMESTER 1 SWASTA'!AC20+'[1]SEMSETER 2'!AC20</f>
        <v>0</v>
      </c>
      <c r="AD20" s="43">
        <f>'[1]SEMESTER 1 SWASTA'!AD20+'[1]SEMSETER 2'!AD20</f>
        <v>0</v>
      </c>
      <c r="AE20" s="43">
        <f>'[1]SEMESTER 1 SWASTA'!AE20+'[1]SEMSETER 2'!AE20</f>
        <v>40632000</v>
      </c>
      <c r="AF20" s="43">
        <f t="shared" si="3"/>
        <v>40632000</v>
      </c>
      <c r="AG20" s="43">
        <f>'[1]SEMESTER 1 SWASTA'!AG20+'[1]SEMSETER 2'!AG20</f>
        <v>0</v>
      </c>
      <c r="AH20" s="43">
        <f>'[1]SEMESTER 1 SWASTA'!AH20+'[1]SEMSETER 2'!AH20</f>
        <v>0</v>
      </c>
      <c r="AI20" s="43">
        <f>'[1]SEMESTER 1 SWASTA'!AI20+'[1]SEMSETER 2'!AI20</f>
        <v>0</v>
      </c>
      <c r="AJ20" s="43">
        <f t="shared" si="4"/>
        <v>0</v>
      </c>
      <c r="AK20" s="43">
        <f>'[1]SEMESTER 1 SWASTA'!AK20+'[1]SEMSETER 2'!AK20</f>
        <v>43243000</v>
      </c>
      <c r="AL20" s="43">
        <f>'[1]SEMESTER 1 SWASTA'!AL20+'[1]SEMSETER 2'!AL20</f>
        <v>73065000</v>
      </c>
      <c r="AM20" s="43">
        <f>'[1]SEMESTER 1 SWASTA'!AM20+'[1]SEMSETER 2'!AM20</f>
        <v>1300000</v>
      </c>
      <c r="AN20" s="43">
        <f>'[1]SEMESTER 1 SWASTA'!AN20+'[1]SEMSETER 2'!AN20</f>
        <v>0</v>
      </c>
      <c r="AO20" s="43">
        <f>'[1]SEMESTER 1 SWASTA'!AO20+'[1]SEMSETER 2'!AO20</f>
        <v>0</v>
      </c>
      <c r="AP20" s="43">
        <f t="shared" si="5"/>
        <v>117608000</v>
      </c>
      <c r="AQ20" s="43">
        <f>'[1]DES SD SWASTA '!AQ20</f>
        <v>979</v>
      </c>
      <c r="AR20" s="43">
        <f>'[1]DES SD SWASTA '!AR20</f>
        <v>0</v>
      </c>
      <c r="AS20" s="52"/>
      <c r="AT20" s="43">
        <f t="shared" si="6"/>
        <v>979</v>
      </c>
      <c r="AV20" s="4">
        <f t="shared" si="7"/>
        <v>979</v>
      </c>
      <c r="AW20" s="46">
        <f t="shared" si="8"/>
        <v>0</v>
      </c>
      <c r="AX20" s="46">
        <f t="shared" si="9"/>
        <v>0</v>
      </c>
      <c r="AY20" s="46">
        <f t="shared" si="10"/>
        <v>0</v>
      </c>
      <c r="BA20" s="54">
        <f t="shared" si="11"/>
        <v>0</v>
      </c>
      <c r="BB20" s="54">
        <f t="shared" si="12"/>
        <v>0</v>
      </c>
    </row>
    <row r="21" spans="1:54" s="45" customFormat="1" ht="25.15" customHeight="1" x14ac:dyDescent="0.25">
      <c r="A21" s="41">
        <v>15</v>
      </c>
      <c r="B21" s="42" t="s">
        <v>65</v>
      </c>
      <c r="C21" s="43">
        <v>58007</v>
      </c>
      <c r="D21" s="43"/>
      <c r="E21" s="43"/>
      <c r="F21" s="44">
        <f>'[1]SEMESTER 1 SWASTA'!F21+'[1]SEMSETER 2'!F21</f>
        <v>7820000</v>
      </c>
      <c r="G21" s="44">
        <f>'[1]SEMESTER 1 SWASTA'!G21+'[1]SEMSETER 2'!G21</f>
        <v>7820000</v>
      </c>
      <c r="H21" s="44">
        <f>'[1]SEMESTER 1 SWASTA'!H21+'[1]SEMSETER 2'!H21</f>
        <v>0</v>
      </c>
      <c r="I21" s="44">
        <f>'[1]SEMESTER 1 SWASTA'!I21+'[1]SEMSETER 2'!I21</f>
        <v>0</v>
      </c>
      <c r="J21" s="44">
        <f>'[1]SEMESTER 1 SWASTA'!J21+'[1]SEMSETER 2'!J21</f>
        <v>0</v>
      </c>
      <c r="K21" s="44">
        <f>'[1]SEMESTER 1 SWASTA'!K21+'[1]SEMSETER 2'!K21</f>
        <v>0</v>
      </c>
      <c r="L21" s="43">
        <f t="shared" si="0"/>
        <v>15698007</v>
      </c>
      <c r="M21" s="44">
        <f>'[1]SEMESTER 1 SWASTA'!M21+'[1]SEMSETER 2'!M21</f>
        <v>0</v>
      </c>
      <c r="N21" s="43">
        <f>'[1]SEMESTER 1 SWASTA'!N21+'[1]SEMSETER 2'!N21</f>
        <v>3147</v>
      </c>
      <c r="O21" s="43">
        <f>'[1]SEMESTER 1 SWASTA'!O21+'[1]SEMSETER 2'!O21</f>
        <v>3147</v>
      </c>
      <c r="P21" s="43">
        <f t="shared" si="1"/>
        <v>15640000</v>
      </c>
      <c r="Q21" s="43">
        <f>'[1]SEMESTER 1 SWASTA'!Q21+'[1]SEMSETER 2'!Q21</f>
        <v>0</v>
      </c>
      <c r="R21" s="43">
        <f>'[1]SEMESTER 1 SWASTA'!R21+'[1]SEMSETER 2'!R21</f>
        <v>15640000</v>
      </c>
      <c r="S21" s="43">
        <f>'[1]SEMESTER 1 SWASTA'!S21+'[1]SEMSETER 2'!S21</f>
        <v>0</v>
      </c>
      <c r="T21" s="43">
        <f>'[1]SEMESTER 1 SWASTA'!T21+'[1]SEMSETER 2'!T21</f>
        <v>0</v>
      </c>
      <c r="U21" s="43">
        <f>'[1]SEMESTER 1 SWASTA'!U21+'[1]SEMSETER 2'!U21</f>
        <v>0</v>
      </c>
      <c r="V21" s="43">
        <f>'[1]SEMESTER 1 SWASTA'!V21+'[1]SEMSETER 2'!V21</f>
        <v>0</v>
      </c>
      <c r="W21" s="43">
        <f>'[1]SEMESTER 1 SWASTA'!W21+'[1]SEMSETER 2'!W21</f>
        <v>0</v>
      </c>
      <c r="X21" s="43">
        <f t="shared" si="2"/>
        <v>15640000</v>
      </c>
      <c r="Y21" s="43">
        <f>'[1]SEMESTER 1 SWASTA'!Y21+'[1]SEMSETER 2'!Y21</f>
        <v>0</v>
      </c>
      <c r="Z21" s="43">
        <f>'[1]SEMESTER 1 SWASTA'!Z21+'[1]SEMSETER 2'!Z21</f>
        <v>0</v>
      </c>
      <c r="AA21" s="43">
        <f>'[1]SEMESTER 1 SWASTA'!AA21+'[1]SEMSETER 2'!AA21</f>
        <v>0</v>
      </c>
      <c r="AB21" s="43">
        <f>'[1]SEMESTER 1 SWASTA'!AB21+'[1]SEMSETER 2'!AB21</f>
        <v>0</v>
      </c>
      <c r="AC21" s="43">
        <f>'[1]SEMESTER 1 SWASTA'!AC21+'[1]SEMSETER 2'!AC21</f>
        <v>0</v>
      </c>
      <c r="AD21" s="43">
        <f>'[1]SEMESTER 1 SWASTA'!AD21+'[1]SEMSETER 2'!AD21</f>
        <v>0</v>
      </c>
      <c r="AE21" s="43">
        <f>'[1]SEMESTER 1 SWASTA'!AE21+'[1]SEMSETER 2'!AE21</f>
        <v>0</v>
      </c>
      <c r="AF21" s="43">
        <f t="shared" si="3"/>
        <v>0</v>
      </c>
      <c r="AG21" s="43">
        <f>'[1]SEMESTER 1 SWASTA'!AG21+'[1]SEMSETER 2'!AG21</f>
        <v>0</v>
      </c>
      <c r="AH21" s="43">
        <f>'[1]SEMESTER 1 SWASTA'!AH21+'[1]SEMSETER 2'!AH21</f>
        <v>0</v>
      </c>
      <c r="AI21" s="43">
        <f>'[1]SEMESTER 1 SWASTA'!AI21+'[1]SEMSETER 2'!AI21</f>
        <v>0</v>
      </c>
      <c r="AJ21" s="43">
        <f t="shared" si="4"/>
        <v>0</v>
      </c>
      <c r="AK21" s="43">
        <f>'[1]SEMESTER 1 SWASTA'!AK21+'[1]SEMSETER 2'!AK21</f>
        <v>4982700</v>
      </c>
      <c r="AL21" s="43">
        <f>'[1]SEMESTER 1 SWASTA'!AL21+'[1]SEMSETER 2'!AL21</f>
        <v>10657300</v>
      </c>
      <c r="AM21" s="43">
        <f>'[1]SEMESTER 1 SWASTA'!AM21+'[1]SEMSETER 2'!AM21</f>
        <v>0</v>
      </c>
      <c r="AN21" s="43">
        <f>'[1]SEMESTER 1 SWASTA'!AN21+'[1]SEMSETER 2'!AN21</f>
        <v>0</v>
      </c>
      <c r="AO21" s="43">
        <f>'[1]SEMESTER 1 SWASTA'!AO21+'[1]SEMSETER 2'!AO21</f>
        <v>0</v>
      </c>
      <c r="AP21" s="43">
        <f t="shared" si="5"/>
        <v>15640000</v>
      </c>
      <c r="AQ21" s="43">
        <f>'[1]DES SD SWASTA '!AQ21</f>
        <v>58007</v>
      </c>
      <c r="AR21" s="43">
        <f>'[1]DES SD SWASTA '!AR21</f>
        <v>0</v>
      </c>
      <c r="AS21" s="43"/>
      <c r="AT21" s="43">
        <f t="shared" si="6"/>
        <v>58007</v>
      </c>
      <c r="AV21" s="4">
        <f t="shared" si="7"/>
        <v>58007</v>
      </c>
      <c r="AW21" s="46">
        <f t="shared" si="8"/>
        <v>0</v>
      </c>
      <c r="AX21" s="46">
        <f t="shared" si="9"/>
        <v>0</v>
      </c>
      <c r="AY21" s="46">
        <f t="shared" si="10"/>
        <v>0</v>
      </c>
      <c r="AZ21"/>
      <c r="BA21" s="4">
        <f t="shared" si="11"/>
        <v>0</v>
      </c>
      <c r="BB21" s="4">
        <f t="shared" si="12"/>
        <v>0</v>
      </c>
    </row>
    <row r="22" spans="1:54" s="45" customFormat="1" ht="25.15" customHeight="1" x14ac:dyDescent="0.25">
      <c r="A22" s="55">
        <v>16</v>
      </c>
      <c r="B22" s="56" t="s">
        <v>66</v>
      </c>
      <c r="C22" s="43">
        <v>34005</v>
      </c>
      <c r="D22" s="43"/>
      <c r="E22" s="43"/>
      <c r="F22" s="44">
        <f>'[1]SEMESTER 1 SWASTA'!F22+'[1]SEMSETER 2'!F22</f>
        <v>111320000</v>
      </c>
      <c r="G22" s="44">
        <f>'[1]SEMESTER 1 SWASTA'!G22+'[1]SEMSETER 2'!G22</f>
        <v>111320000</v>
      </c>
      <c r="H22" s="44">
        <f>'[1]SEMESTER 1 SWASTA'!H22+'[1]SEMSETER 2'!H22</f>
        <v>0</v>
      </c>
      <c r="I22" s="44">
        <f>'[1]SEMESTER 1 SWASTA'!I22+'[1]SEMSETER 2'!I22</f>
        <v>22500000</v>
      </c>
      <c r="J22" s="44">
        <f>'[1]SEMESTER 1 SWASTA'!J22+'[1]SEMSETER 2'!J22</f>
        <v>0</v>
      </c>
      <c r="K22" s="44">
        <f>'[1]SEMESTER 1 SWASTA'!K22+'[1]SEMSETER 2'!K22</f>
        <v>0</v>
      </c>
      <c r="L22" s="43">
        <f t="shared" si="0"/>
        <v>245174005</v>
      </c>
      <c r="M22" s="44">
        <f>'[1]SEMESTER 1 SWASTA'!M22+'[1]SEMSETER 2'!M22</f>
        <v>0</v>
      </c>
      <c r="N22" s="43">
        <f>'[1]SEMESTER 1 SWASTA'!N22+'[1]SEMSETER 2'!N22</f>
        <v>93331</v>
      </c>
      <c r="O22" s="43">
        <f>'[1]SEMESTER 1 SWASTA'!O22+'[1]SEMSETER 2'!O22</f>
        <v>92267</v>
      </c>
      <c r="P22" s="43">
        <f t="shared" si="1"/>
        <v>245140000</v>
      </c>
      <c r="Q22" s="43">
        <f>'[1]SEMESTER 1 SWASTA'!Q22+'[1]SEMSETER 2'!Q22</f>
        <v>0</v>
      </c>
      <c r="R22" s="43">
        <f>'[1]SEMESTER 1 SWASTA'!R22+'[1]SEMSETER 2'!R22</f>
        <v>151490000</v>
      </c>
      <c r="S22" s="43">
        <f>'[1]SEMESTER 1 SWASTA'!S22+'[1]SEMSETER 2'!S22</f>
        <v>0</v>
      </c>
      <c r="T22" s="43">
        <f>'[1]SEMESTER 1 SWASTA'!T22+'[1]SEMSETER 2'!T22</f>
        <v>22500000</v>
      </c>
      <c r="U22" s="43">
        <f>'[1]SEMESTER 1 SWASTA'!U22+'[1]SEMSETER 2'!U22</f>
        <v>71150000</v>
      </c>
      <c r="V22" s="43">
        <f>'[1]SEMESTER 1 SWASTA'!V22+'[1]SEMSETER 2'!V22</f>
        <v>0</v>
      </c>
      <c r="W22" s="43">
        <f>'[1]SEMESTER 1 SWASTA'!W22+'[1]SEMSETER 2'!W22</f>
        <v>0</v>
      </c>
      <c r="X22" s="43">
        <f t="shared" si="2"/>
        <v>245140000</v>
      </c>
      <c r="Y22" s="43">
        <f>'[1]SEMESTER 1 SWASTA'!Y22+'[1]SEMSETER 2'!Y22</f>
        <v>8383634</v>
      </c>
      <c r="Z22" s="43">
        <f>'[1]SEMESTER 1 SWASTA'!Z22+'[1]SEMSETER 2'!Z22</f>
        <v>8383634</v>
      </c>
      <c r="AA22" s="43">
        <f>'[1]SEMESTER 1 SWASTA'!AA22+'[1]SEMSETER 2'!AA22</f>
        <v>0</v>
      </c>
      <c r="AB22" s="43">
        <f>'[1]SEMESTER 1 SWASTA'!AB22+'[1]SEMSETER 2'!AB22</f>
        <v>63750000</v>
      </c>
      <c r="AC22" s="43">
        <f>'[1]SEMESTER 1 SWASTA'!AC22+'[1]SEMSETER 2'!AC22</f>
        <v>0</v>
      </c>
      <c r="AD22" s="43">
        <f>'[1]SEMESTER 1 SWASTA'!AD22+'[1]SEMSETER 2'!AD22</f>
        <v>0</v>
      </c>
      <c r="AE22" s="43">
        <f>'[1]SEMESTER 1 SWASTA'!AE22+'[1]SEMSETER 2'!AE22</f>
        <v>7400000</v>
      </c>
      <c r="AF22" s="43">
        <f t="shared" si="3"/>
        <v>71150000</v>
      </c>
      <c r="AG22" s="43">
        <f>'[1]SEMESTER 1 SWASTA'!AG22+'[1]SEMSETER 2'!AG22</f>
        <v>0</v>
      </c>
      <c r="AH22" s="43">
        <f>'[1]SEMESTER 1 SWASTA'!AH22+'[1]SEMSETER 2'!AH22</f>
        <v>0</v>
      </c>
      <c r="AI22" s="43">
        <f>'[1]SEMESTER 1 SWASTA'!AI22+'[1]SEMSETER 2'!AI22</f>
        <v>0</v>
      </c>
      <c r="AJ22" s="43">
        <f t="shared" si="4"/>
        <v>0</v>
      </c>
      <c r="AK22" s="43">
        <f>'[1]SEMESTER 1 SWASTA'!AK22+'[1]SEMSETER 2'!AK22</f>
        <v>58819180</v>
      </c>
      <c r="AL22" s="43">
        <f>'[1]SEMESTER 1 SWASTA'!AL22+'[1]SEMSETER 2'!AL22</f>
        <v>36387450</v>
      </c>
      <c r="AM22" s="43">
        <f>'[1]SEMESTER 1 SWASTA'!AM22+'[1]SEMSETER 2'!AM22</f>
        <v>81905500</v>
      </c>
      <c r="AN22" s="43">
        <f>'[1]SEMESTER 1 SWASTA'!AN22+'[1]SEMSETER 2'!AN22</f>
        <v>190000</v>
      </c>
      <c r="AO22" s="43">
        <f>'[1]SEMESTER 1 SWASTA'!AO22+'[1]SEMSETER 2'!AO22</f>
        <v>0</v>
      </c>
      <c r="AP22" s="43">
        <f t="shared" si="5"/>
        <v>177302130</v>
      </c>
      <c r="AQ22" s="43">
        <f>'[1]DES SD SWASTA '!AQ22</f>
        <v>28269</v>
      </c>
      <c r="AR22" s="43">
        <f>'[1]DES SD SWASTA '!AR22</f>
        <v>7864</v>
      </c>
      <c r="AS22" s="43"/>
      <c r="AT22" s="43">
        <f t="shared" si="6"/>
        <v>36133</v>
      </c>
      <c r="AV22" s="4">
        <f t="shared" si="7"/>
        <v>35069</v>
      </c>
      <c r="AW22" s="4">
        <f t="shared" si="8"/>
        <v>1064</v>
      </c>
      <c r="AX22" s="4">
        <f t="shared" si="9"/>
        <v>-3312130</v>
      </c>
      <c r="AY22" s="4">
        <f t="shared" si="10"/>
        <v>0</v>
      </c>
      <c r="AZ22"/>
      <c r="BA22" s="4">
        <f t="shared" si="11"/>
        <v>0</v>
      </c>
      <c r="BB22" s="4">
        <f t="shared" si="12"/>
        <v>0</v>
      </c>
    </row>
    <row r="23" spans="1:54" s="45" customFormat="1" ht="25.15" customHeight="1" x14ac:dyDescent="0.25">
      <c r="A23" s="41">
        <v>17</v>
      </c>
      <c r="B23" s="42" t="s">
        <v>67</v>
      </c>
      <c r="C23" s="43">
        <v>237</v>
      </c>
      <c r="D23" s="43"/>
      <c r="E23" s="43"/>
      <c r="F23" s="44">
        <f>'[1]SEMESTER 1 SWASTA'!F23+'[1]SEMSETER 2'!F23</f>
        <v>120060000</v>
      </c>
      <c r="G23" s="44">
        <f>'[1]SEMESTER 1 SWASTA'!G23+'[1]SEMSETER 2'!G23</f>
        <v>120060000</v>
      </c>
      <c r="H23" s="44">
        <f>'[1]SEMESTER 1 SWASTA'!H23+'[1]SEMSETER 2'!H23</f>
        <v>0</v>
      </c>
      <c r="I23" s="44">
        <f>'[1]SEMESTER 1 SWASTA'!I23+'[1]SEMSETER 2'!I23</f>
        <v>0</v>
      </c>
      <c r="J23" s="44">
        <f>'[1]SEMESTER 1 SWASTA'!J23+'[1]SEMSETER 2'!J23</f>
        <v>0</v>
      </c>
      <c r="K23" s="44">
        <f>'[1]SEMESTER 1 SWASTA'!K23+'[1]SEMSETER 2'!K23</f>
        <v>0</v>
      </c>
      <c r="L23" s="43">
        <f t="shared" si="0"/>
        <v>240120237</v>
      </c>
      <c r="M23" s="44">
        <f>'[1]SEMESTER 1 SWASTA'!M23+'[1]SEMSETER 2'!M23</f>
        <v>0</v>
      </c>
      <c r="N23" s="43">
        <f>'[1]SEMESTER 1 SWASTA'!N23+'[1]SEMSETER 2'!N23</f>
        <v>80016</v>
      </c>
      <c r="O23" s="43">
        <f>'[1]SEMESTER 1 SWASTA'!O23+'[1]SEMSETER 2'!O23</f>
        <v>80016</v>
      </c>
      <c r="P23" s="43">
        <f t="shared" si="1"/>
        <v>240120000</v>
      </c>
      <c r="Q23" s="43">
        <f>'[1]SEMESTER 1 SWASTA'!Q23+'[1]SEMSETER 2'!Q23</f>
        <v>0</v>
      </c>
      <c r="R23" s="43">
        <f>'[1]SEMESTER 1 SWASTA'!R23+'[1]SEMSETER 2'!R23</f>
        <v>169788500</v>
      </c>
      <c r="S23" s="43">
        <f>'[1]SEMESTER 1 SWASTA'!S23+'[1]SEMSETER 2'!S23</f>
        <v>0</v>
      </c>
      <c r="T23" s="43">
        <f>'[1]SEMESTER 1 SWASTA'!T23+'[1]SEMSETER 2'!T23</f>
        <v>0</v>
      </c>
      <c r="U23" s="43">
        <f>'[1]SEMESTER 1 SWASTA'!U23+'[1]SEMSETER 2'!U23</f>
        <v>70331500</v>
      </c>
      <c r="V23" s="43">
        <f>'[1]SEMESTER 1 SWASTA'!V23+'[1]SEMSETER 2'!V23</f>
        <v>0</v>
      </c>
      <c r="W23" s="43">
        <f>'[1]SEMESTER 1 SWASTA'!W23+'[1]SEMSETER 2'!W23</f>
        <v>0</v>
      </c>
      <c r="X23" s="43">
        <f t="shared" si="2"/>
        <v>240120000</v>
      </c>
      <c r="Y23" s="43">
        <f>'[1]SEMESTER 1 SWASTA'!Y23+'[1]SEMSETER 2'!Y23</f>
        <v>0</v>
      </c>
      <c r="Z23" s="43">
        <f>'[1]SEMESTER 1 SWASTA'!Z23+'[1]SEMSETER 2'!Z23</f>
        <v>0</v>
      </c>
      <c r="AA23" s="43">
        <f>'[1]SEMESTER 1 SWASTA'!AA23+'[1]SEMSETER 2'!AA23</f>
        <v>0</v>
      </c>
      <c r="AB23" s="43">
        <f>'[1]SEMESTER 1 SWASTA'!AB23+'[1]SEMSETER 2'!AB23</f>
        <v>15167800</v>
      </c>
      <c r="AC23" s="43">
        <f>'[1]SEMESTER 1 SWASTA'!AC23+'[1]SEMSETER 2'!AC23</f>
        <v>0</v>
      </c>
      <c r="AD23" s="43">
        <f>'[1]SEMESTER 1 SWASTA'!AD23+'[1]SEMSETER 2'!AD23</f>
        <v>0</v>
      </c>
      <c r="AE23" s="43">
        <f>'[1]SEMESTER 1 SWASTA'!AE23+'[1]SEMSETER 2'!AE23</f>
        <v>55163700</v>
      </c>
      <c r="AF23" s="43">
        <f t="shared" si="3"/>
        <v>70331500</v>
      </c>
      <c r="AG23" s="43">
        <f>'[1]SEMESTER 1 SWASTA'!AG23+'[1]SEMSETER 2'!AG23</f>
        <v>0</v>
      </c>
      <c r="AH23" s="43">
        <f>'[1]SEMESTER 1 SWASTA'!AH23+'[1]SEMSETER 2'!AH23</f>
        <v>0</v>
      </c>
      <c r="AI23" s="43">
        <f>'[1]SEMESTER 1 SWASTA'!AI23+'[1]SEMSETER 2'!AI23</f>
        <v>0</v>
      </c>
      <c r="AJ23" s="43">
        <f t="shared" si="4"/>
        <v>0</v>
      </c>
      <c r="AK23" s="43">
        <f>'[1]SEMESTER 1 SWASTA'!AK23+'[1]SEMSETER 2'!AK23</f>
        <v>5035000</v>
      </c>
      <c r="AL23" s="43">
        <f>'[1]SEMESTER 1 SWASTA'!AL23+'[1]SEMSETER 2'!AL23</f>
        <v>159137300</v>
      </c>
      <c r="AM23" s="43">
        <f>'[1]SEMESTER 1 SWASTA'!AM23+'[1]SEMSETER 2'!AM23</f>
        <v>1200000</v>
      </c>
      <c r="AN23" s="43">
        <f>'[1]SEMESTER 1 SWASTA'!AN23+'[1]SEMSETER 2'!AN23</f>
        <v>4416200</v>
      </c>
      <c r="AO23" s="43">
        <f>'[1]SEMESTER 1 SWASTA'!AO23+'[1]SEMSETER 2'!AO23</f>
        <v>0</v>
      </c>
      <c r="AP23" s="43">
        <f t="shared" si="5"/>
        <v>169788500</v>
      </c>
      <c r="AQ23" s="43">
        <f>'[1]DES SD SWASTA '!AQ23</f>
        <v>237</v>
      </c>
      <c r="AR23" s="43">
        <f>'[1]DES SD SWASTA '!AR23</f>
        <v>0</v>
      </c>
      <c r="AS23" s="43"/>
      <c r="AT23" s="43">
        <f t="shared" si="6"/>
        <v>237</v>
      </c>
      <c r="AV23" s="4">
        <f t="shared" si="7"/>
        <v>237</v>
      </c>
      <c r="AW23" s="46">
        <f t="shared" si="8"/>
        <v>0</v>
      </c>
      <c r="AX23" s="46">
        <f t="shared" si="9"/>
        <v>0</v>
      </c>
      <c r="AY23" s="46">
        <f t="shared" si="10"/>
        <v>0</v>
      </c>
      <c r="AZ23"/>
      <c r="BA23" s="4">
        <f t="shared" si="11"/>
        <v>0</v>
      </c>
      <c r="BB23" s="4">
        <f t="shared" si="12"/>
        <v>0</v>
      </c>
    </row>
    <row r="24" spans="1:54" s="45" customFormat="1" ht="25.15" customHeight="1" x14ac:dyDescent="0.25">
      <c r="A24" s="41">
        <v>18</v>
      </c>
      <c r="B24" s="42" t="s">
        <v>68</v>
      </c>
      <c r="C24" s="43">
        <v>138144</v>
      </c>
      <c r="D24" s="43"/>
      <c r="E24" s="43"/>
      <c r="F24" s="44">
        <f>'[1]SEMESTER 1 SWASTA'!F24+'[1]SEMSETER 2'!F24</f>
        <v>183540000</v>
      </c>
      <c r="G24" s="44">
        <f>'[1]SEMESTER 1 SWASTA'!G24+'[1]SEMSETER 2'!G24</f>
        <v>183540000</v>
      </c>
      <c r="H24" s="44">
        <f>'[1]SEMESTER 1 SWASTA'!H24+'[1]SEMSETER 2'!H24</f>
        <v>0</v>
      </c>
      <c r="I24" s="44">
        <f>'[1]SEMESTER 1 SWASTA'!I24+'[1]SEMSETER 2'!I24</f>
        <v>0</v>
      </c>
      <c r="J24" s="44">
        <f>'[1]SEMESTER 1 SWASTA'!J24+'[1]SEMSETER 2'!J24</f>
        <v>0</v>
      </c>
      <c r="K24" s="44">
        <f>'[1]SEMESTER 1 SWASTA'!K24+'[1]SEMSETER 2'!K24</f>
        <v>0</v>
      </c>
      <c r="L24" s="43">
        <f t="shared" si="0"/>
        <v>367218144</v>
      </c>
      <c r="M24" s="44">
        <f>'[1]SEMESTER 1 SWASTA'!M24+'[1]SEMSETER 2'!M24</f>
        <v>0</v>
      </c>
      <c r="N24" s="43">
        <f>'[1]SEMESTER 1 SWASTA'!N24+'[1]SEMSETER 2'!N24</f>
        <v>337364</v>
      </c>
      <c r="O24" s="43">
        <f>'[1]SEMESTER 1 SWASTA'!O24+'[1]SEMSETER 2'!O24</f>
        <v>333018</v>
      </c>
      <c r="P24" s="43">
        <f t="shared" si="1"/>
        <v>367080000</v>
      </c>
      <c r="Q24" s="43">
        <f>'[1]SEMESTER 1 SWASTA'!Q24+'[1]SEMSETER 2'!Q24</f>
        <v>0</v>
      </c>
      <c r="R24" s="43">
        <f>'[1]SEMESTER 1 SWASTA'!R24+'[1]SEMSETER 2'!R24</f>
        <v>303500000</v>
      </c>
      <c r="S24" s="43">
        <f>'[1]SEMESTER 1 SWASTA'!S24+'[1]SEMSETER 2'!S24</f>
        <v>0</v>
      </c>
      <c r="T24" s="43">
        <f>'[1]SEMESTER 1 SWASTA'!T24+'[1]SEMSETER 2'!T24</f>
        <v>0</v>
      </c>
      <c r="U24" s="43">
        <f>'[1]SEMESTER 1 SWASTA'!U24+'[1]SEMSETER 2'!U24</f>
        <v>63580000</v>
      </c>
      <c r="V24" s="43">
        <f>'[1]SEMESTER 1 SWASTA'!V24+'[1]SEMSETER 2'!V24</f>
        <v>0</v>
      </c>
      <c r="W24" s="43">
        <f>'[1]SEMESTER 1 SWASTA'!W24+'[1]SEMSETER 2'!W24</f>
        <v>0</v>
      </c>
      <c r="X24" s="43">
        <f t="shared" si="2"/>
        <v>367080000</v>
      </c>
      <c r="Y24" s="43">
        <f>'[1]SEMESTER 1 SWASTA'!Y24+'[1]SEMSETER 2'!Y24</f>
        <v>6941620</v>
      </c>
      <c r="Z24" s="43">
        <f>'[1]SEMESTER 1 SWASTA'!Z24+'[1]SEMSETER 2'!Z24</f>
        <v>6941620</v>
      </c>
      <c r="AA24" s="43">
        <f>'[1]SEMESTER 1 SWASTA'!AA24+'[1]SEMSETER 2'!AA24</f>
        <v>0</v>
      </c>
      <c r="AB24" s="43">
        <f>'[1]SEMESTER 1 SWASTA'!AB24+'[1]SEMSETER 2'!AB24</f>
        <v>24000000</v>
      </c>
      <c r="AC24" s="43">
        <f>'[1]SEMESTER 1 SWASTA'!AC24+'[1]SEMSETER 2'!AC24</f>
        <v>0</v>
      </c>
      <c r="AD24" s="43">
        <f>'[1]SEMESTER 1 SWASTA'!AD24+'[1]SEMSETER 2'!AD24</f>
        <v>0</v>
      </c>
      <c r="AE24" s="43">
        <f>'[1]SEMESTER 1 SWASTA'!AE24+'[1]SEMSETER 2'!AE24</f>
        <v>39580000</v>
      </c>
      <c r="AF24" s="43">
        <f t="shared" si="3"/>
        <v>63580000</v>
      </c>
      <c r="AG24" s="43">
        <f>'[1]SEMESTER 1 SWASTA'!AG24+'[1]SEMSETER 2'!AG24</f>
        <v>0</v>
      </c>
      <c r="AH24" s="43">
        <f>'[1]SEMESTER 1 SWASTA'!AH24+'[1]SEMSETER 2'!AH24</f>
        <v>0</v>
      </c>
      <c r="AI24" s="43">
        <f>'[1]SEMESTER 1 SWASTA'!AI24+'[1]SEMSETER 2'!AI24</f>
        <v>0</v>
      </c>
      <c r="AJ24" s="43">
        <f t="shared" si="4"/>
        <v>0</v>
      </c>
      <c r="AK24" s="43">
        <f>'[1]SEMESTER 1 SWASTA'!AK24+'[1]SEMSETER 2'!AK24</f>
        <v>72048500</v>
      </c>
      <c r="AL24" s="43">
        <f>'[1]SEMESTER 1 SWASTA'!AL24+'[1]SEMSETER 2'!AL24</f>
        <v>231451500</v>
      </c>
      <c r="AM24" s="43">
        <f>'[1]SEMESTER 1 SWASTA'!AM24+'[1]SEMSETER 2'!AM24</f>
        <v>0</v>
      </c>
      <c r="AN24" s="43">
        <f>'[1]SEMESTER 1 SWASTA'!AN24+'[1]SEMSETER 2'!AN24</f>
        <v>0</v>
      </c>
      <c r="AO24" s="43">
        <f>'[1]SEMESTER 1 SWASTA'!AO24+'[1]SEMSETER 2'!AO24</f>
        <v>0</v>
      </c>
      <c r="AP24" s="43">
        <f t="shared" si="5"/>
        <v>303500000</v>
      </c>
      <c r="AQ24" s="43">
        <f>'[1]DES SD SWASTA '!AQ24</f>
        <v>142490</v>
      </c>
      <c r="AR24" s="43">
        <f>'[1]DES SD SWASTA '!AR24</f>
        <v>0</v>
      </c>
      <c r="AS24" s="43"/>
      <c r="AT24" s="43">
        <f t="shared" si="6"/>
        <v>142490</v>
      </c>
      <c r="AV24" s="4">
        <f t="shared" si="7"/>
        <v>142490</v>
      </c>
      <c r="AW24" s="46">
        <f t="shared" si="8"/>
        <v>0</v>
      </c>
      <c r="AX24" s="46">
        <f t="shared" si="9"/>
        <v>0</v>
      </c>
      <c r="AY24" s="46">
        <f t="shared" si="10"/>
        <v>0</v>
      </c>
      <c r="AZ24"/>
      <c r="BA24" s="4">
        <f t="shared" si="11"/>
        <v>0</v>
      </c>
      <c r="BB24" s="4">
        <f t="shared" si="12"/>
        <v>0</v>
      </c>
    </row>
    <row r="25" spans="1:54" s="45" customFormat="1" ht="24.75" customHeight="1" x14ac:dyDescent="0.25">
      <c r="A25" s="41">
        <v>19</v>
      </c>
      <c r="B25" s="42" t="s">
        <v>69</v>
      </c>
      <c r="C25" s="43">
        <v>4711</v>
      </c>
      <c r="D25" s="43"/>
      <c r="E25" s="43"/>
      <c r="F25" s="44">
        <f>'[1]SEMESTER 1 SWASTA'!F25+'[1]SEMSETER 2'!F25</f>
        <v>101660000</v>
      </c>
      <c r="G25" s="44">
        <f>'[1]SEMESTER 1 SWASTA'!G25+'[1]SEMSETER 2'!G25</f>
        <v>101660000</v>
      </c>
      <c r="H25" s="44">
        <f>'[1]SEMESTER 1 SWASTA'!H25+'[1]SEMSETER 2'!H25</f>
        <v>0</v>
      </c>
      <c r="I25" s="44">
        <f>'[1]SEMESTER 1 SWASTA'!I25+'[1]SEMSETER 2'!I25</f>
        <v>0</v>
      </c>
      <c r="J25" s="44">
        <f>'[1]SEMESTER 1 SWASTA'!J25+'[1]SEMSETER 2'!J25</f>
        <v>0</v>
      </c>
      <c r="K25" s="44">
        <f>'[1]SEMESTER 1 SWASTA'!K25+'[1]SEMSETER 2'!K25</f>
        <v>0</v>
      </c>
      <c r="L25" s="43">
        <f t="shared" si="0"/>
        <v>203324711</v>
      </c>
      <c r="M25" s="44">
        <f>'[1]SEMESTER 1 SWASTA'!M25+'[1]SEMSETER 2'!M25</f>
        <v>0</v>
      </c>
      <c r="N25" s="43">
        <f>'[1]SEMESTER 1 SWASTA'!N25+'[1]SEMSETER 2'!N25</f>
        <v>21201</v>
      </c>
      <c r="O25" s="43">
        <f>'[1]SEMESTER 1 SWASTA'!O25+'[1]SEMSETER 2'!O25</f>
        <v>21201</v>
      </c>
      <c r="P25" s="43">
        <f t="shared" si="1"/>
        <v>203320000</v>
      </c>
      <c r="Q25" s="43">
        <f>'[1]SEMESTER 1 SWASTA'!Q25+'[1]SEMSETER 2'!Q25</f>
        <v>0</v>
      </c>
      <c r="R25" s="43">
        <f>'[1]SEMESTER 1 SWASTA'!R25+'[1]SEMSETER 2'!R25</f>
        <v>148426000</v>
      </c>
      <c r="S25" s="43">
        <f>'[1]SEMESTER 1 SWASTA'!S25+'[1]SEMSETER 2'!S25</f>
        <v>0</v>
      </c>
      <c r="T25" s="43">
        <f>'[1]SEMESTER 1 SWASTA'!T25+'[1]SEMSETER 2'!T25</f>
        <v>0</v>
      </c>
      <c r="U25" s="43">
        <f>'[1]SEMESTER 1 SWASTA'!U25+'[1]SEMSETER 2'!U25</f>
        <v>54894000</v>
      </c>
      <c r="V25" s="43">
        <f>'[1]SEMESTER 1 SWASTA'!V25+'[1]SEMSETER 2'!V25</f>
        <v>0</v>
      </c>
      <c r="W25" s="43">
        <f>'[1]SEMESTER 1 SWASTA'!W25+'[1]SEMSETER 2'!W25</f>
        <v>0</v>
      </c>
      <c r="X25" s="43">
        <f t="shared" si="2"/>
        <v>203320000</v>
      </c>
      <c r="Y25" s="43">
        <f>'[1]SEMESTER 1 SWASTA'!Y25+'[1]SEMSETER 2'!Y25</f>
        <v>0</v>
      </c>
      <c r="Z25" s="43">
        <f>'[1]SEMESTER 1 SWASTA'!Z25+'[1]SEMSETER 2'!Z25</f>
        <v>0</v>
      </c>
      <c r="AA25" s="43">
        <f>'[1]SEMESTER 1 SWASTA'!AA25+'[1]SEMSETER 2'!AA25</f>
        <v>0</v>
      </c>
      <c r="AB25" s="43">
        <f>'[1]SEMESTER 1 SWASTA'!AB25+'[1]SEMSETER 2'!AB25</f>
        <v>15500000</v>
      </c>
      <c r="AC25" s="43">
        <f>'[1]SEMESTER 1 SWASTA'!AC25+'[1]SEMSETER 2'!AC25</f>
        <v>0</v>
      </c>
      <c r="AD25" s="43">
        <f>'[1]SEMESTER 1 SWASTA'!AD25+'[1]SEMSETER 2'!AD25</f>
        <v>0</v>
      </c>
      <c r="AE25" s="43">
        <f>'[1]SEMESTER 1 SWASTA'!AE25+'[1]SEMSETER 2'!AE25</f>
        <v>30994000</v>
      </c>
      <c r="AF25" s="43">
        <f t="shared" si="3"/>
        <v>46494000</v>
      </c>
      <c r="AG25" s="43">
        <f>'[1]SEMESTER 1 SWASTA'!AG25+'[1]SEMSETER 2'!AG25</f>
        <v>8400000</v>
      </c>
      <c r="AH25" s="43">
        <f>'[1]SEMESTER 1 SWASTA'!AH25+'[1]SEMSETER 2'!AH25</f>
        <v>0</v>
      </c>
      <c r="AI25" s="43">
        <f>'[1]SEMESTER 1 SWASTA'!AI25+'[1]SEMSETER 2'!AI25</f>
        <v>0</v>
      </c>
      <c r="AJ25" s="43">
        <f t="shared" si="4"/>
        <v>8400000</v>
      </c>
      <c r="AK25" s="43">
        <f>'[1]SEMESTER 1 SWASTA'!AK25+'[1]SEMSETER 2'!AK25</f>
        <v>23041300</v>
      </c>
      <c r="AL25" s="43">
        <f>'[1]SEMESTER 1 SWASTA'!AL25+'[1]SEMSETER 2'!AL25</f>
        <v>99671600</v>
      </c>
      <c r="AM25" s="43">
        <f>'[1]SEMESTER 1 SWASTA'!AM25+'[1]SEMSETER 2'!AM25</f>
        <v>9995600</v>
      </c>
      <c r="AN25" s="43">
        <f>'[1]SEMESTER 1 SWASTA'!AN25+'[1]SEMSETER 2'!AN25</f>
        <v>15717500</v>
      </c>
      <c r="AO25" s="43">
        <f>'[1]SEMESTER 1 SWASTA'!AO25+'[1]SEMSETER 2'!AO25</f>
        <v>0</v>
      </c>
      <c r="AP25" s="43">
        <f t="shared" si="5"/>
        <v>148426000</v>
      </c>
      <c r="AQ25" s="43">
        <f>'[1]DES SD SWASTA '!AQ25</f>
        <v>4711</v>
      </c>
      <c r="AR25" s="43">
        <f>'[1]DES SD SWASTA '!AR25</f>
        <v>0</v>
      </c>
      <c r="AS25" s="43"/>
      <c r="AT25" s="43">
        <f t="shared" si="6"/>
        <v>4711</v>
      </c>
      <c r="AV25" s="4">
        <f t="shared" si="7"/>
        <v>4711</v>
      </c>
      <c r="AW25" s="46">
        <f t="shared" si="8"/>
        <v>0</v>
      </c>
      <c r="AX25" s="46">
        <f t="shared" si="9"/>
        <v>0</v>
      </c>
      <c r="AY25" s="46">
        <f t="shared" si="10"/>
        <v>0</v>
      </c>
      <c r="AZ25"/>
      <c r="BA25" s="4">
        <f t="shared" si="11"/>
        <v>0</v>
      </c>
      <c r="BB25" s="4">
        <f t="shared" si="12"/>
        <v>0</v>
      </c>
    </row>
    <row r="26" spans="1:54" s="45" customFormat="1" ht="25.15" customHeight="1" x14ac:dyDescent="0.25">
      <c r="A26" s="41">
        <v>20</v>
      </c>
      <c r="B26" s="42" t="s">
        <v>70</v>
      </c>
      <c r="C26" s="43">
        <v>114655</v>
      </c>
      <c r="D26" s="43"/>
      <c r="E26" s="43"/>
      <c r="F26" s="44">
        <f>'[1]SEMESTER 1 SWASTA'!F26+'[1]SEMSETER 2'!F26</f>
        <v>93840000</v>
      </c>
      <c r="G26" s="44">
        <f>'[1]SEMESTER 1 SWASTA'!G26+'[1]SEMSETER 2'!G26</f>
        <v>91963200</v>
      </c>
      <c r="H26" s="44">
        <f>'[1]SEMESTER 1 SWASTA'!H26+'[1]SEMSETER 2'!H26</f>
        <v>0</v>
      </c>
      <c r="I26" s="44">
        <f>'[1]SEMESTER 1 SWASTA'!I26+'[1]SEMSETER 2'!I26</f>
        <v>22500000</v>
      </c>
      <c r="J26" s="44">
        <f>'[1]SEMESTER 1 SWASTA'!J26+'[1]SEMSETER 2'!J26</f>
        <v>0</v>
      </c>
      <c r="K26" s="44">
        <f>'[1]SEMESTER 1 SWASTA'!K26+'[1]SEMSETER 2'!K26</f>
        <v>0</v>
      </c>
      <c r="L26" s="43">
        <f t="shared" si="0"/>
        <v>208417855</v>
      </c>
      <c r="M26" s="44">
        <f>'[1]SEMESTER 1 SWASTA'!M26+'[1]SEMSETER 2'!M26</f>
        <v>0</v>
      </c>
      <c r="N26" s="43">
        <f>'[1]SEMESTER 1 SWASTA'!N26+'[1]SEMSETER 2'!N26</f>
        <v>61150</v>
      </c>
      <c r="O26" s="43">
        <f>'[1]SEMESTER 1 SWASTA'!O26+'[1]SEMSETER 2'!O26</f>
        <v>61142</v>
      </c>
      <c r="P26" s="43">
        <f t="shared" si="1"/>
        <v>208303200</v>
      </c>
      <c r="Q26" s="43">
        <f>'[1]SEMESTER 1 SWASTA'!Q26+'[1]SEMSETER 2'!Q26</f>
        <v>0</v>
      </c>
      <c r="R26" s="43">
        <f>'[1]SEMESTER 1 SWASTA'!R26+'[1]SEMSETER 2'!R26</f>
        <v>184603200</v>
      </c>
      <c r="S26" s="43">
        <f>'[1]SEMESTER 1 SWASTA'!S26+'[1]SEMSETER 2'!S26</f>
        <v>0</v>
      </c>
      <c r="T26" s="43">
        <f>'[1]SEMESTER 1 SWASTA'!T26+'[1]SEMSETER 2'!T26</f>
        <v>22500000</v>
      </c>
      <c r="U26" s="43">
        <f>'[1]SEMESTER 1 SWASTA'!U26+'[1]SEMSETER 2'!U26</f>
        <v>1200000</v>
      </c>
      <c r="V26" s="43">
        <f>'[1]SEMESTER 1 SWASTA'!V26+'[1]SEMSETER 2'!V26</f>
        <v>0</v>
      </c>
      <c r="W26" s="43">
        <f>'[1]SEMESTER 1 SWASTA'!W26+'[1]SEMSETER 2'!W26</f>
        <v>0</v>
      </c>
      <c r="X26" s="43">
        <f t="shared" si="2"/>
        <v>208303200</v>
      </c>
      <c r="Y26" s="43">
        <f>'[1]SEMESTER 1 SWASTA'!Y26+'[1]SEMSETER 2'!Y26</f>
        <v>600000</v>
      </c>
      <c r="Z26" s="43">
        <f>'[1]SEMESTER 1 SWASTA'!Z26+'[1]SEMSETER 2'!Z26</f>
        <v>600000</v>
      </c>
      <c r="AA26" s="43">
        <f>'[1]SEMESTER 1 SWASTA'!AA26+'[1]SEMSETER 2'!AA26</f>
        <v>0</v>
      </c>
      <c r="AB26" s="43">
        <f>'[1]SEMESTER 1 SWASTA'!AB26+'[1]SEMSETER 2'!AB26</f>
        <v>0</v>
      </c>
      <c r="AC26" s="43">
        <f>'[1]SEMESTER 1 SWASTA'!AC26+'[1]SEMSETER 2'!AC26</f>
        <v>0</v>
      </c>
      <c r="AD26" s="43">
        <f>'[1]SEMESTER 1 SWASTA'!AD26+'[1]SEMSETER 2'!AD26</f>
        <v>0</v>
      </c>
      <c r="AE26" s="43">
        <f>'[1]SEMESTER 1 SWASTA'!AE26+'[1]SEMSETER 2'!AE26</f>
        <v>1200000</v>
      </c>
      <c r="AF26" s="43">
        <f t="shared" si="3"/>
        <v>1200000</v>
      </c>
      <c r="AG26" s="43">
        <f>'[1]SEMESTER 1 SWASTA'!AG26+'[1]SEMSETER 2'!AG26</f>
        <v>0</v>
      </c>
      <c r="AH26" s="43">
        <f>'[1]SEMESTER 1 SWASTA'!AH26+'[1]SEMSETER 2'!AH26</f>
        <v>0</v>
      </c>
      <c r="AI26" s="43">
        <f>'[1]SEMESTER 1 SWASTA'!AI26+'[1]SEMSETER 2'!AI26</f>
        <v>0</v>
      </c>
      <c r="AJ26" s="43">
        <f t="shared" si="4"/>
        <v>0</v>
      </c>
      <c r="AK26" s="43">
        <f>'[1]SEMESTER 1 SWASTA'!AK26+'[1]SEMSETER 2'!AK26</f>
        <v>4496000</v>
      </c>
      <c r="AL26" s="43">
        <f>'[1]SEMESTER 1 SWASTA'!AL26+'[1]SEMSETER 2'!AL26</f>
        <v>198807200</v>
      </c>
      <c r="AM26" s="43">
        <f>'[1]SEMESTER 1 SWASTA'!AM26+'[1]SEMSETER 2'!AM26</f>
        <v>3800000</v>
      </c>
      <c r="AN26" s="43">
        <f>'[1]SEMESTER 1 SWASTA'!AN26+'[1]SEMSETER 2'!AN26</f>
        <v>0</v>
      </c>
      <c r="AO26" s="43">
        <f>'[1]SEMESTER 1 SWASTA'!AO26+'[1]SEMSETER 2'!AO26</f>
        <v>0</v>
      </c>
      <c r="AP26" s="43">
        <f t="shared" si="5"/>
        <v>207103200</v>
      </c>
      <c r="AQ26" s="43">
        <f>'[1]DES SD SWASTA '!AQ26</f>
        <v>114663</v>
      </c>
      <c r="AR26" s="43">
        <f>'[1]DES SD SWASTA '!AR26</f>
        <v>0</v>
      </c>
      <c r="AS26" s="43"/>
      <c r="AT26" s="43">
        <f t="shared" si="6"/>
        <v>114663</v>
      </c>
      <c r="AV26" s="4">
        <f t="shared" si="7"/>
        <v>114663</v>
      </c>
      <c r="AW26" s="46">
        <f t="shared" si="8"/>
        <v>0</v>
      </c>
      <c r="AX26" s="46">
        <f t="shared" si="9"/>
        <v>0</v>
      </c>
      <c r="AY26" s="46">
        <f t="shared" si="10"/>
        <v>0</v>
      </c>
      <c r="AZ26"/>
      <c r="BA26" s="4">
        <f t="shared" si="11"/>
        <v>0</v>
      </c>
      <c r="BB26" s="4">
        <f t="shared" si="12"/>
        <v>0</v>
      </c>
    </row>
    <row r="27" spans="1:54" s="45" customFormat="1" ht="25.15" customHeight="1" x14ac:dyDescent="0.25">
      <c r="A27" s="41">
        <v>21</v>
      </c>
      <c r="B27" s="42" t="s">
        <v>71</v>
      </c>
      <c r="C27" s="43">
        <v>28672</v>
      </c>
      <c r="D27" s="43"/>
      <c r="E27" s="43"/>
      <c r="F27" s="44">
        <f>'[1]SEMESTER 1 SWASTA'!F27+'[1]SEMSETER 2'!F27</f>
        <v>207460000</v>
      </c>
      <c r="G27" s="44">
        <f>'[1]SEMESTER 1 SWASTA'!G27+'[1]SEMSETER 2'!G27</f>
        <v>207460000</v>
      </c>
      <c r="H27" s="44">
        <f>'[1]SEMESTER 1 SWASTA'!H27+'[1]SEMSETER 2'!H27</f>
        <v>0</v>
      </c>
      <c r="I27" s="44">
        <f>'[1]SEMESTER 1 SWASTA'!I27+'[1]SEMSETER 2'!I27</f>
        <v>0</v>
      </c>
      <c r="J27" s="44">
        <f>'[1]SEMESTER 1 SWASTA'!J27+'[1]SEMSETER 2'!J27</f>
        <v>0</v>
      </c>
      <c r="K27" s="44">
        <f>'[1]SEMESTER 1 SWASTA'!K27+'[1]SEMSETER 2'!K27</f>
        <v>0</v>
      </c>
      <c r="L27" s="43">
        <f t="shared" si="0"/>
        <v>414948672</v>
      </c>
      <c r="M27" s="44">
        <f>'[1]SEMESTER 1 SWASTA'!M27+'[1]SEMSETER 2'!M27</f>
        <v>0</v>
      </c>
      <c r="N27" s="43">
        <f>'[1]SEMESTER 1 SWASTA'!N27+'[1]SEMSETER 2'!N27</f>
        <v>345220</v>
      </c>
      <c r="O27" s="43">
        <f>'[1]SEMESTER 1 SWASTA'!O27+'[1]SEMSETER 2'!O27</f>
        <v>341235</v>
      </c>
      <c r="P27" s="43">
        <f t="shared" si="1"/>
        <v>414920000</v>
      </c>
      <c r="Q27" s="43">
        <f>'[1]SEMESTER 1 SWASTA'!Q27+'[1]SEMSETER 2'!Q27</f>
        <v>0</v>
      </c>
      <c r="R27" s="43">
        <f>'[1]SEMESTER 1 SWASTA'!R27+'[1]SEMSETER 2'!R27</f>
        <v>223913000</v>
      </c>
      <c r="S27" s="43">
        <f>'[1]SEMESTER 1 SWASTA'!S27+'[1]SEMSETER 2'!S27</f>
        <v>0</v>
      </c>
      <c r="T27" s="43">
        <f>'[1]SEMESTER 1 SWASTA'!T27+'[1]SEMSETER 2'!T27</f>
        <v>0</v>
      </c>
      <c r="U27" s="43">
        <f>'[1]SEMESTER 1 SWASTA'!U27+'[1]SEMSETER 2'!U27</f>
        <v>191007000</v>
      </c>
      <c r="V27" s="43">
        <f>'[1]SEMESTER 1 SWASTA'!V27+'[1]SEMSETER 2'!V27</f>
        <v>0</v>
      </c>
      <c r="W27" s="43">
        <f>'[1]SEMESTER 1 SWASTA'!W27+'[1]SEMSETER 2'!W27</f>
        <v>0</v>
      </c>
      <c r="X27" s="43">
        <f t="shared" si="2"/>
        <v>414920000</v>
      </c>
      <c r="Y27" s="43">
        <f>'[1]SEMESTER 1 SWASTA'!Y27+'[1]SEMSETER 2'!Y27</f>
        <v>14790272</v>
      </c>
      <c r="Z27" s="43">
        <f>'[1]SEMESTER 1 SWASTA'!Z27+'[1]SEMSETER 2'!Z27</f>
        <v>14790272</v>
      </c>
      <c r="AA27" s="43">
        <f>'[1]SEMESTER 1 SWASTA'!AA27+'[1]SEMSETER 2'!AA27</f>
        <v>0</v>
      </c>
      <c r="AB27" s="43">
        <f>'[1]SEMESTER 1 SWASTA'!AB27+'[1]SEMSETER 2'!AB27</f>
        <v>152175000</v>
      </c>
      <c r="AC27" s="43">
        <f>'[1]SEMESTER 1 SWASTA'!AC27+'[1]SEMSETER 2'!AC27</f>
        <v>0</v>
      </c>
      <c r="AD27" s="43">
        <f>'[1]SEMESTER 1 SWASTA'!AD27+'[1]SEMSETER 2'!AD27</f>
        <v>0</v>
      </c>
      <c r="AE27" s="43">
        <f>'[1]SEMESTER 1 SWASTA'!AE27+'[1]SEMSETER 2'!AE27</f>
        <v>32760000</v>
      </c>
      <c r="AF27" s="43">
        <f t="shared" si="3"/>
        <v>184935000</v>
      </c>
      <c r="AG27" s="43">
        <f>'[1]SEMESTER 1 SWASTA'!AG27+'[1]SEMSETER 2'!AG27</f>
        <v>6072000</v>
      </c>
      <c r="AH27" s="43">
        <f>'[1]SEMESTER 1 SWASTA'!AH27+'[1]SEMSETER 2'!AH27</f>
        <v>0</v>
      </c>
      <c r="AI27" s="43">
        <f>'[1]SEMESTER 1 SWASTA'!AI27+'[1]SEMSETER 2'!AI27</f>
        <v>0</v>
      </c>
      <c r="AJ27" s="43">
        <f t="shared" si="4"/>
        <v>6072000</v>
      </c>
      <c r="AK27" s="43">
        <f>'[1]SEMESTER 1 SWASTA'!AK27+'[1]SEMSETER 2'!AK27</f>
        <v>18401200</v>
      </c>
      <c r="AL27" s="43">
        <f>'[1]SEMESTER 1 SWASTA'!AL27+'[1]SEMSETER 2'!AL27</f>
        <v>205511800</v>
      </c>
      <c r="AM27" s="43">
        <f>'[1]SEMESTER 1 SWASTA'!AM27+'[1]SEMSETER 2'!AM27</f>
        <v>0</v>
      </c>
      <c r="AN27" s="43">
        <f>'[1]SEMESTER 1 SWASTA'!AN27+'[1]SEMSETER 2'!AN27</f>
        <v>0</v>
      </c>
      <c r="AO27" s="43">
        <f>'[1]SEMESTER 1 SWASTA'!AO27+'[1]SEMSETER 2'!AO27</f>
        <v>0</v>
      </c>
      <c r="AP27" s="43">
        <f t="shared" si="5"/>
        <v>223913000</v>
      </c>
      <c r="AQ27" s="43">
        <f>'[1]DES SD SWASTA '!AQ27</f>
        <v>32657</v>
      </c>
      <c r="AR27" s="43">
        <f>'[1]DES SD SWASTA '!AR27</f>
        <v>0</v>
      </c>
      <c r="AS27" s="43"/>
      <c r="AT27" s="43">
        <f t="shared" si="6"/>
        <v>32657</v>
      </c>
      <c r="AV27" s="4">
        <f t="shared" si="7"/>
        <v>32657</v>
      </c>
      <c r="AW27" s="46">
        <f t="shared" si="8"/>
        <v>0</v>
      </c>
      <c r="AX27" s="46">
        <f t="shared" si="9"/>
        <v>0</v>
      </c>
      <c r="AY27" s="46">
        <f t="shared" si="10"/>
        <v>0</v>
      </c>
      <c r="AZ27"/>
      <c r="BA27" s="4">
        <f t="shared" si="11"/>
        <v>0</v>
      </c>
      <c r="BB27" s="4">
        <f t="shared" si="12"/>
        <v>0</v>
      </c>
    </row>
    <row r="28" spans="1:54" s="45" customFormat="1" ht="25.15" customHeight="1" x14ac:dyDescent="0.25">
      <c r="A28" s="41">
        <v>21</v>
      </c>
      <c r="B28" s="57" t="s">
        <v>72</v>
      </c>
      <c r="C28" s="43"/>
      <c r="D28" s="43"/>
      <c r="E28" s="43"/>
      <c r="F28" s="44">
        <f>'[1]SEMESTER 1 SWASTA'!F28+'[1]SEMSETER 2'!F28</f>
        <v>10120000</v>
      </c>
      <c r="G28" s="44">
        <f>'[1]SEMESTER 1 SWASTA'!G28+'[1]SEMSETER 2'!G28</f>
        <v>10120000</v>
      </c>
      <c r="H28" s="44">
        <f>'[1]SEMESTER 1 SWASTA'!H28+'[1]SEMSETER 2'!H28</f>
        <v>0</v>
      </c>
      <c r="I28" s="44">
        <f>'[1]SEMESTER 1 SWASTA'!I28+'[1]SEMSETER 2'!I28</f>
        <v>0</v>
      </c>
      <c r="J28" s="44">
        <f>'[1]SEMESTER 1 SWASTA'!J28+'[1]SEMSETER 2'!J28</f>
        <v>0</v>
      </c>
      <c r="K28" s="44">
        <f>'[1]SEMESTER 1 SWASTA'!K28+'[1]SEMSETER 2'!K28</f>
        <v>0</v>
      </c>
      <c r="L28" s="43">
        <f t="shared" si="0"/>
        <v>20240000</v>
      </c>
      <c r="M28" s="44"/>
      <c r="N28" s="43">
        <f>'[1]SEMESTER 1 SWASTA'!N28+'[1]SEMSETER 2'!N28</f>
        <v>2523</v>
      </c>
      <c r="O28" s="43">
        <f>'[1]SEMESTER 1 SWASTA'!O28+'[1]SEMSETER 2'!O28</f>
        <v>0</v>
      </c>
      <c r="P28" s="43">
        <f t="shared" si="1"/>
        <v>20240000</v>
      </c>
      <c r="Q28" s="43">
        <f>'[1]SEMESTER 1 SWASTA'!Q28+'[1]SEMSETER 2'!Q28</f>
        <v>0</v>
      </c>
      <c r="R28" s="43">
        <f>'[1]SEMESTER 1 SWASTA'!R28+'[1]SEMSETER 2'!R28</f>
        <v>9310000</v>
      </c>
      <c r="S28" s="43">
        <f>'[1]SEMESTER 1 SWASTA'!S28+'[1]SEMSETER 2'!S28</f>
        <v>0</v>
      </c>
      <c r="T28" s="43">
        <f>'[1]SEMESTER 1 SWASTA'!T28+'[1]SEMSETER 2'!T28</f>
        <v>0</v>
      </c>
      <c r="U28" s="43">
        <f>'[1]SEMESTER 1 SWASTA'!U28+'[1]SEMSETER 2'!U28</f>
        <v>10930000</v>
      </c>
      <c r="V28" s="43">
        <f>'[1]SEMESTER 1 SWASTA'!V28+'[1]SEMSETER 2'!V28</f>
        <v>0</v>
      </c>
      <c r="W28" s="43">
        <f>'[1]SEMESTER 1 SWASTA'!W28+'[1]SEMSETER 2'!W28</f>
        <v>0</v>
      </c>
      <c r="X28" s="43">
        <f t="shared" si="2"/>
        <v>20240000</v>
      </c>
      <c r="Y28" s="43">
        <f>'[1]SEMESTER 1 SWASTA'!Y28+'[1]SEMSETER 2'!Y28</f>
        <v>0</v>
      </c>
      <c r="Z28" s="43">
        <f>'[1]SEMESTER 1 SWASTA'!Z28+'[1]SEMSETER 2'!Z28</f>
        <v>0</v>
      </c>
      <c r="AA28" s="43">
        <f>'[1]SEMESTER 1 SWASTA'!AA28+'[1]SEMSETER 2'!AA28</f>
        <v>0</v>
      </c>
      <c r="AB28" s="43">
        <f>'[1]SEMESTER 1 SWASTA'!AB28+'[1]SEMSETER 2'!AB28</f>
        <v>8430000</v>
      </c>
      <c r="AC28" s="43">
        <f>'[1]SEMESTER 1 SWASTA'!AC28+'[1]SEMSETER 2'!AC28</f>
        <v>0</v>
      </c>
      <c r="AD28" s="43">
        <f>'[1]SEMESTER 1 SWASTA'!AD28+'[1]SEMSETER 2'!AD28</f>
        <v>0</v>
      </c>
      <c r="AE28" s="43">
        <f>'[1]SEMESTER 1 SWASTA'!AE28+'[1]SEMSETER 2'!AE28</f>
        <v>2500000</v>
      </c>
      <c r="AF28" s="43">
        <f t="shared" si="3"/>
        <v>10930000</v>
      </c>
      <c r="AG28" s="43">
        <f>'[1]SEMESTER 1 SWASTA'!AG28+'[1]SEMSETER 2'!AG28</f>
        <v>0</v>
      </c>
      <c r="AH28" s="43">
        <f>'[1]SEMESTER 1 SWASTA'!AH28+'[1]SEMSETER 2'!AH28</f>
        <v>0</v>
      </c>
      <c r="AI28" s="43">
        <f>'[1]SEMESTER 1 SWASTA'!AI28+'[1]SEMSETER 2'!AI28</f>
        <v>0</v>
      </c>
      <c r="AJ28" s="43">
        <f t="shared" si="4"/>
        <v>0</v>
      </c>
      <c r="AK28" s="43">
        <f>'[1]SEMESTER 1 SWASTA'!AK28+'[1]SEMSETER 2'!AK28</f>
        <v>1760000</v>
      </c>
      <c r="AL28" s="43">
        <f>'[1]SEMESTER 1 SWASTA'!AL28+'[1]SEMSETER 2'!AL28</f>
        <v>7550000</v>
      </c>
      <c r="AM28" s="43">
        <f>'[1]SEMESTER 1 SWASTA'!AM28+'[1]SEMSETER 2'!AM28</f>
        <v>0</v>
      </c>
      <c r="AN28" s="43">
        <f>'[1]SEMESTER 1 SWASTA'!AN28+'[1]SEMSETER 2'!AN28</f>
        <v>0</v>
      </c>
      <c r="AO28" s="43">
        <f>'[1]SEMESTER 1 SWASTA'!AO28+'[1]SEMSETER 2'!AO28</f>
        <v>0</v>
      </c>
      <c r="AP28" s="43">
        <f t="shared" si="5"/>
        <v>9310000</v>
      </c>
      <c r="AQ28" s="43">
        <f>'[1]DES SD SWASTA '!AQ28</f>
        <v>2523</v>
      </c>
      <c r="AR28" s="43">
        <f>'[1]DES SD SWASTA '!AR28</f>
        <v>0</v>
      </c>
      <c r="AS28" s="43"/>
      <c r="AT28" s="43">
        <f t="shared" si="6"/>
        <v>2523</v>
      </c>
      <c r="AV28" s="4">
        <f t="shared" si="7"/>
        <v>2523</v>
      </c>
      <c r="AW28" s="46">
        <f t="shared" si="8"/>
        <v>0</v>
      </c>
      <c r="AX28" s="46">
        <f t="shared" si="9"/>
        <v>0</v>
      </c>
      <c r="AY28" s="46"/>
      <c r="AZ28"/>
      <c r="BA28" s="4"/>
      <c r="BB28" s="4"/>
    </row>
    <row r="29" spans="1:54" s="45" customFormat="1" ht="25.15" customHeight="1" x14ac:dyDescent="0.25">
      <c r="A29" s="41">
        <v>22</v>
      </c>
      <c r="B29" s="57" t="s">
        <v>73</v>
      </c>
      <c r="C29" s="43"/>
      <c r="D29" s="43"/>
      <c r="E29" s="43"/>
      <c r="F29" s="44">
        <f>'[1]SEMESTER 1 SWASTA'!F29+'[1]SEMSETER 2'!F29</f>
        <v>9200000</v>
      </c>
      <c r="G29" s="44">
        <f>'[1]SEMESTER 1 SWASTA'!G29+'[1]SEMSETER 2'!G29</f>
        <v>9200000</v>
      </c>
      <c r="H29" s="44">
        <f>'[1]SEMESTER 1 SWASTA'!H29+'[1]SEMSETER 2'!H29</f>
        <v>0</v>
      </c>
      <c r="I29" s="44">
        <f>'[1]SEMESTER 1 SWASTA'!I29+'[1]SEMSETER 2'!I29</f>
        <v>0</v>
      </c>
      <c r="J29" s="44">
        <f>'[1]SEMESTER 1 SWASTA'!J29+'[1]SEMSETER 2'!J29</f>
        <v>0</v>
      </c>
      <c r="K29" s="44">
        <f>'[1]SEMESTER 1 SWASTA'!K29+'[1]SEMSETER 2'!K29</f>
        <v>0</v>
      </c>
      <c r="L29" s="43">
        <f t="shared" si="0"/>
        <v>18400000</v>
      </c>
      <c r="M29" s="44"/>
      <c r="N29" s="43">
        <f>'[1]SEMESTER 1 SWASTA'!N29+'[1]SEMSETER 2'!N29</f>
        <v>25111</v>
      </c>
      <c r="O29" s="43">
        <f>'[1]SEMESTER 1 SWASTA'!O29+'[1]SEMSETER 2'!O29</f>
        <v>0</v>
      </c>
      <c r="P29" s="43">
        <f t="shared" si="1"/>
        <v>18400000</v>
      </c>
      <c r="Q29" s="43">
        <f>'[1]SEMESTER 1 SWASTA'!Q29+'[1]SEMSETER 2'!Q29</f>
        <v>0</v>
      </c>
      <c r="R29" s="43">
        <f>'[1]SEMESTER 1 SWASTA'!R29+'[1]SEMSETER 2'!R29</f>
        <v>10971500</v>
      </c>
      <c r="S29" s="43">
        <f>'[1]SEMESTER 1 SWASTA'!S29+'[1]SEMSETER 2'!S29</f>
        <v>0</v>
      </c>
      <c r="T29" s="43">
        <f>'[1]SEMESTER 1 SWASTA'!T29+'[1]SEMSETER 2'!T29</f>
        <v>0</v>
      </c>
      <c r="U29" s="43">
        <f>'[1]SEMESTER 1 SWASTA'!U29+'[1]SEMSETER 2'!U29</f>
        <v>7428500</v>
      </c>
      <c r="V29" s="43">
        <f>'[1]SEMESTER 1 SWASTA'!V29+'[1]SEMSETER 2'!V29</f>
        <v>0</v>
      </c>
      <c r="W29" s="43">
        <f>'[1]SEMESTER 1 SWASTA'!W29+'[1]SEMSETER 2'!W29</f>
        <v>0</v>
      </c>
      <c r="X29" s="43">
        <f t="shared" si="2"/>
        <v>18400000</v>
      </c>
      <c r="Y29" s="43">
        <f>'[1]SEMESTER 1 SWASTA'!Y29+'[1]SEMSETER 2'!Y29</f>
        <v>0</v>
      </c>
      <c r="Z29" s="43">
        <f>'[1]SEMESTER 1 SWASTA'!Z29+'[1]SEMSETER 2'!Z29</f>
        <v>0</v>
      </c>
      <c r="AA29" s="43">
        <f>'[1]SEMESTER 1 SWASTA'!AA29+'[1]SEMSETER 2'!AA29</f>
        <v>0</v>
      </c>
      <c r="AB29" s="43">
        <f>'[1]SEMESTER 1 SWASTA'!AB29+'[1]SEMSETER 2'!AB29</f>
        <v>4588500</v>
      </c>
      <c r="AC29" s="43">
        <f>'[1]SEMESTER 1 SWASTA'!AC29+'[1]SEMSETER 2'!AC29</f>
        <v>0</v>
      </c>
      <c r="AD29" s="43">
        <f>'[1]SEMESTER 1 SWASTA'!AD29+'[1]SEMSETER 2'!AD29</f>
        <v>0</v>
      </c>
      <c r="AE29" s="43">
        <f>'[1]SEMESTER 1 SWASTA'!AE29+'[1]SEMSETER 2'!AE29</f>
        <v>2840000</v>
      </c>
      <c r="AF29" s="43">
        <f t="shared" si="3"/>
        <v>7428500</v>
      </c>
      <c r="AG29" s="43">
        <f>'[1]SEMESTER 1 SWASTA'!AG29+'[1]SEMSETER 2'!AG29</f>
        <v>0</v>
      </c>
      <c r="AH29" s="43">
        <f>'[1]SEMESTER 1 SWASTA'!AH29+'[1]SEMSETER 2'!AH29</f>
        <v>0</v>
      </c>
      <c r="AI29" s="43">
        <f>'[1]SEMESTER 1 SWASTA'!AI29+'[1]SEMSETER 2'!AI29</f>
        <v>0</v>
      </c>
      <c r="AJ29" s="43">
        <f t="shared" si="4"/>
        <v>0</v>
      </c>
      <c r="AK29" s="43">
        <f>'[1]SEMESTER 1 SWASTA'!AK29+'[1]SEMSETER 2'!AK29</f>
        <v>2980000</v>
      </c>
      <c r="AL29" s="43">
        <f>'[1]SEMESTER 1 SWASTA'!AL29+'[1]SEMSETER 2'!AL29</f>
        <v>7991500</v>
      </c>
      <c r="AM29" s="43">
        <f>'[1]SEMESTER 1 SWASTA'!AM29+'[1]SEMSETER 2'!AM29</f>
        <v>0</v>
      </c>
      <c r="AN29" s="43">
        <f>'[1]SEMESTER 1 SWASTA'!AN29+'[1]SEMSETER 2'!AN29</f>
        <v>0</v>
      </c>
      <c r="AO29" s="43">
        <f>'[1]SEMESTER 1 SWASTA'!AO29+'[1]SEMSETER 2'!AO29</f>
        <v>0</v>
      </c>
      <c r="AP29" s="43">
        <f t="shared" si="5"/>
        <v>10971500</v>
      </c>
      <c r="AQ29" s="43">
        <f>'[1]DES SD SWASTA '!AQ29</f>
        <v>25111</v>
      </c>
      <c r="AR29" s="43">
        <f>'[1]DES SD SWASTA '!AR29</f>
        <v>0</v>
      </c>
      <c r="AS29" s="43"/>
      <c r="AT29" s="43">
        <f t="shared" si="6"/>
        <v>25111</v>
      </c>
      <c r="AV29" s="4">
        <f t="shared" si="7"/>
        <v>25111</v>
      </c>
      <c r="AW29" s="46">
        <f t="shared" si="8"/>
        <v>0</v>
      </c>
      <c r="AX29" s="46">
        <f t="shared" si="9"/>
        <v>0</v>
      </c>
      <c r="AY29" s="46"/>
      <c r="AZ29"/>
      <c r="BA29" s="4"/>
      <c r="BB29" s="4"/>
    </row>
    <row r="30" spans="1:54" ht="25.15" customHeight="1" x14ac:dyDescent="0.25">
      <c r="A30" s="31"/>
      <c r="B30" s="58" t="s">
        <v>19</v>
      </c>
      <c r="C30" s="59">
        <f>SUM(C8:C27)</f>
        <v>8065545</v>
      </c>
      <c r="D30" s="59">
        <f t="shared" ref="D30:AT30" si="13">SUM(D8:D27)</f>
        <v>50402205</v>
      </c>
      <c r="E30" s="59">
        <f t="shared" si="13"/>
        <v>0</v>
      </c>
      <c r="F30" s="59">
        <f t="shared" si="13"/>
        <v>3087980000</v>
      </c>
      <c r="G30" s="59">
        <f t="shared" si="13"/>
        <v>3085219200</v>
      </c>
      <c r="H30" s="59">
        <f t="shared" si="13"/>
        <v>0</v>
      </c>
      <c r="I30" s="59">
        <f t="shared" si="13"/>
        <v>289500000</v>
      </c>
      <c r="J30" s="59">
        <f t="shared" si="13"/>
        <v>0</v>
      </c>
      <c r="K30" s="59">
        <f t="shared" si="13"/>
        <v>0</v>
      </c>
      <c r="L30" s="59">
        <f t="shared" si="13"/>
        <v>6521166950</v>
      </c>
      <c r="M30" s="59">
        <f t="shared" si="13"/>
        <v>0</v>
      </c>
      <c r="N30" s="59">
        <f t="shared" si="13"/>
        <v>5394595</v>
      </c>
      <c r="O30" s="59">
        <f t="shared" si="13"/>
        <v>5601299</v>
      </c>
      <c r="P30" s="59">
        <f t="shared" si="13"/>
        <v>6443413705</v>
      </c>
      <c r="Q30" s="59">
        <f t="shared" si="13"/>
        <v>0</v>
      </c>
      <c r="R30" s="59">
        <f t="shared" si="13"/>
        <v>4571695332</v>
      </c>
      <c r="S30" s="59">
        <f t="shared" si="13"/>
        <v>0</v>
      </c>
      <c r="T30" s="59">
        <f t="shared" si="13"/>
        <v>269100005</v>
      </c>
      <c r="U30" s="59">
        <f t="shared" si="13"/>
        <v>1590781168</v>
      </c>
      <c r="V30" s="59">
        <f t="shared" si="13"/>
        <v>0</v>
      </c>
      <c r="W30" s="59">
        <f t="shared" si="13"/>
        <v>11837200</v>
      </c>
      <c r="X30" s="59">
        <f t="shared" si="13"/>
        <v>6443413705</v>
      </c>
      <c r="Y30" s="59">
        <f t="shared" si="13"/>
        <v>210169920</v>
      </c>
      <c r="Z30" s="59">
        <f t="shared" si="13"/>
        <v>210169920</v>
      </c>
      <c r="AA30" s="59">
        <f t="shared" si="13"/>
        <v>0</v>
      </c>
      <c r="AB30" s="59">
        <f t="shared" si="13"/>
        <v>684824256</v>
      </c>
      <c r="AC30" s="59">
        <f t="shared" si="13"/>
        <v>0</v>
      </c>
      <c r="AD30" s="59">
        <f t="shared" si="13"/>
        <v>0</v>
      </c>
      <c r="AE30" s="59">
        <f t="shared" si="13"/>
        <v>729568773</v>
      </c>
      <c r="AF30" s="59">
        <f t="shared" si="13"/>
        <v>1414393029</v>
      </c>
      <c r="AG30" s="59">
        <f t="shared" si="13"/>
        <v>188225339</v>
      </c>
      <c r="AH30" s="59">
        <f t="shared" si="13"/>
        <v>0</v>
      </c>
      <c r="AI30" s="59">
        <f t="shared" si="13"/>
        <v>0</v>
      </c>
      <c r="AJ30" s="59">
        <f t="shared" si="13"/>
        <v>188225339</v>
      </c>
      <c r="AK30" s="59">
        <f t="shared" si="13"/>
        <v>1196967385</v>
      </c>
      <c r="AL30" s="59">
        <f t="shared" si="13"/>
        <v>3105747656</v>
      </c>
      <c r="AM30" s="59">
        <f t="shared" si="13"/>
        <v>273359074</v>
      </c>
      <c r="AN30" s="59">
        <f t="shared" si="13"/>
        <v>268033352</v>
      </c>
      <c r="AO30" s="59">
        <f t="shared" si="13"/>
        <v>0</v>
      </c>
      <c r="AP30" s="59">
        <f t="shared" si="13"/>
        <v>4844107467</v>
      </c>
      <c r="AQ30" s="59">
        <f t="shared" si="13"/>
        <v>7596645</v>
      </c>
      <c r="AR30" s="59">
        <f t="shared" si="13"/>
        <v>69950960</v>
      </c>
      <c r="AS30" s="59">
        <f t="shared" si="13"/>
        <v>0</v>
      </c>
      <c r="AT30" s="59">
        <f t="shared" si="13"/>
        <v>77547605</v>
      </c>
      <c r="AV30" s="4">
        <f t="shared" si="7"/>
        <v>77546541</v>
      </c>
      <c r="AW30" s="46">
        <f t="shared" si="8"/>
        <v>1064</v>
      </c>
      <c r="AX30" s="46">
        <f t="shared" si="9"/>
        <v>-3312130</v>
      </c>
      <c r="AY30" s="46">
        <f t="shared" si="10"/>
        <v>0</v>
      </c>
      <c r="BA30" s="4"/>
      <c r="BB30" s="4"/>
    </row>
    <row r="31" spans="1:54" x14ac:dyDescent="0.25">
      <c r="U31" s="61"/>
      <c r="AV31" s="46">
        <f t="shared" ref="AV31" si="14">L31+N31+Y31-M31-O31-P31-Z31</f>
        <v>0</v>
      </c>
      <c r="AW31" s="46">
        <f t="shared" si="8"/>
        <v>0</v>
      </c>
      <c r="AX31" s="46">
        <f t="shared" si="9"/>
        <v>0</v>
      </c>
      <c r="AY31" s="46">
        <f t="shared" si="10"/>
        <v>0</v>
      </c>
    </row>
    <row r="33" spans="1:21" x14ac:dyDescent="0.25">
      <c r="A33"/>
      <c r="F33" s="61"/>
      <c r="P33" s="4"/>
    </row>
    <row r="34" spans="1:21" x14ac:dyDescent="0.25">
      <c r="A34"/>
      <c r="L34" s="4"/>
      <c r="M34" s="4"/>
      <c r="U34" s="61"/>
    </row>
    <row r="35" spans="1:21" x14ac:dyDescent="0.25">
      <c r="A35"/>
      <c r="P35" s="4"/>
    </row>
    <row r="36" spans="1:21" x14ac:dyDescent="0.25">
      <c r="A36"/>
      <c r="U36" s="62"/>
    </row>
    <row r="37" spans="1:21" x14ac:dyDescent="0.25">
      <c r="A37"/>
      <c r="U37" s="61"/>
    </row>
    <row r="38" spans="1:21" x14ac:dyDescent="0.25">
      <c r="I38" s="4"/>
    </row>
    <row r="39" spans="1:21" x14ac:dyDescent="0.25">
      <c r="N39" s="4"/>
    </row>
  </sheetData>
  <autoFilter ref="A1:AT30" xr:uid="{00000000-0009-0000-0000-00000E000000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0">
    <mergeCell ref="AQ6:AQ7"/>
    <mergeCell ref="AR6:AR7"/>
    <mergeCell ref="AS6:AS7"/>
    <mergeCell ref="AT6:AT7"/>
    <mergeCell ref="AQ5:AT5"/>
    <mergeCell ref="AV5:AV7"/>
    <mergeCell ref="F6:G6"/>
    <mergeCell ref="H6:H7"/>
    <mergeCell ref="I6:I7"/>
    <mergeCell ref="J6:J7"/>
    <mergeCell ref="K6:K7"/>
    <mergeCell ref="R6:T6"/>
    <mergeCell ref="U6:W6"/>
    <mergeCell ref="AK6:AK7"/>
    <mergeCell ref="AG5:AG7"/>
    <mergeCell ref="AH5:AH7"/>
    <mergeCell ref="AI5:AI7"/>
    <mergeCell ref="AJ5:AJ7"/>
    <mergeCell ref="AK5:AO5"/>
    <mergeCell ref="AP5:AP7"/>
    <mergeCell ref="AL6:AL7"/>
    <mergeCell ref="AM6:AM7"/>
    <mergeCell ref="AN6:AN7"/>
    <mergeCell ref="AO6:AO7"/>
    <mergeCell ref="P5:P7"/>
    <mergeCell ref="Q5:W5"/>
    <mergeCell ref="X5:X7"/>
    <mergeCell ref="Y5:Z6"/>
    <mergeCell ref="AA5:AE5"/>
    <mergeCell ref="AF5:AF7"/>
    <mergeCell ref="A1:AT1"/>
    <mergeCell ref="A2:AT2"/>
    <mergeCell ref="A5:A7"/>
    <mergeCell ref="B5:B7"/>
    <mergeCell ref="C5:E6"/>
    <mergeCell ref="F5:K5"/>
    <mergeCell ref="L5:L7"/>
    <mergeCell ref="M5:M7"/>
    <mergeCell ref="N5:N7"/>
    <mergeCell ref="O5:O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 SD SWASTA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2026-01-26T02:45:24Z</dcterms:created>
  <dcterms:modified xsi:type="dcterms:W3CDTF">2026-01-26T02:46:02Z</dcterms:modified>
</cp:coreProperties>
</file>