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150" windowWidth="12030" windowHeight="13740" firstSheet="3" activeTab="6"/>
  </bookViews>
  <sheets>
    <sheet name="JLH KK DGN AKSES SANITASI" sheetId="7" r:id="rId1"/>
    <sheet name="CAKUPAN IMUNISASI HBO" sheetId="6" r:id="rId2"/>
    <sheet name="CAKUPAN IMUNISASI" sheetId="5" r:id="rId3"/>
    <sheet name="JUMLAH TERDUGA TUBERCOLOSIS" sheetId="4" r:id="rId4"/>
    <sheet name="JUMLAH KEMATIAN IBU" sheetId="1" r:id="rId5"/>
    <sheet name="JUMLAH KEMATIAN NEONATAL" sheetId="2" r:id="rId6"/>
    <sheet name="ANGKA KESEMBUHAN TUBERKOLOSIS" sheetId="3" r:id="rId7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9" i="2"/>
  <c r="R10"/>
  <c r="R11"/>
  <c r="R12"/>
  <c r="R13"/>
  <c r="R14"/>
  <c r="R15"/>
  <c r="R16"/>
  <c r="R17"/>
  <c r="R18"/>
  <c r="R8"/>
  <c r="Q9"/>
  <c r="Q10"/>
  <c r="Q11"/>
  <c r="Q12"/>
  <c r="Q13"/>
  <c r="Q14"/>
  <c r="Q15"/>
  <c r="Q16"/>
  <c r="Q17"/>
  <c r="Q18"/>
  <c r="Q8"/>
  <c r="P9"/>
  <c r="P10"/>
  <c r="P11"/>
  <c r="P12"/>
  <c r="P13"/>
  <c r="P14"/>
  <c r="P15"/>
  <c r="P16"/>
  <c r="P17"/>
  <c r="P18"/>
  <c r="P8"/>
  <c r="O9"/>
  <c r="O10"/>
  <c r="O11"/>
  <c r="O12"/>
  <c r="O13"/>
  <c r="O14"/>
  <c r="O15"/>
  <c r="O16"/>
  <c r="O17"/>
  <c r="O18"/>
  <c r="O8"/>
  <c r="N9"/>
  <c r="N10"/>
  <c r="N11"/>
  <c r="N12"/>
  <c r="N13"/>
  <c r="N14"/>
  <c r="N15"/>
  <c r="N16"/>
  <c r="N17"/>
  <c r="N18"/>
  <c r="N8"/>
  <c r="M9"/>
  <c r="M10"/>
  <c r="M11"/>
  <c r="M12"/>
  <c r="M13"/>
  <c r="M14"/>
  <c r="M15"/>
  <c r="M16"/>
  <c r="M17"/>
  <c r="M18"/>
  <c r="M8"/>
  <c r="L18"/>
  <c r="K9"/>
  <c r="K10"/>
  <c r="K11"/>
  <c r="K12"/>
  <c r="K13"/>
  <c r="K14"/>
  <c r="K15"/>
  <c r="K16"/>
  <c r="K17"/>
  <c r="K18"/>
  <c r="K8"/>
  <c r="J18"/>
  <c r="I18"/>
  <c r="H9"/>
  <c r="H10"/>
  <c r="H11"/>
  <c r="H12"/>
  <c r="H13"/>
  <c r="H14"/>
  <c r="H15"/>
  <c r="H16"/>
  <c r="H17"/>
  <c r="H18"/>
  <c r="H8"/>
  <c r="G18"/>
  <c r="F9"/>
  <c r="F10"/>
  <c r="F11"/>
  <c r="F12"/>
  <c r="F13"/>
  <c r="F14"/>
  <c r="F15"/>
  <c r="F16"/>
  <c r="F17"/>
  <c r="F18"/>
  <c r="F8"/>
  <c r="E18"/>
  <c r="D18"/>
  <c r="H17" i="1"/>
  <c r="G17"/>
  <c r="D17"/>
  <c r="J17" i="4"/>
  <c r="H8"/>
  <c r="H9"/>
  <c r="H10"/>
  <c r="H11"/>
  <c r="H12"/>
  <c r="H13"/>
  <c r="H14"/>
  <c r="H15"/>
  <c r="H16"/>
  <c r="H17"/>
  <c r="H7"/>
  <c r="F8"/>
  <c r="F9"/>
  <c r="F10"/>
  <c r="F11"/>
  <c r="F12"/>
  <c r="F13"/>
  <c r="F14"/>
  <c r="F15"/>
  <c r="F16"/>
  <c r="F17"/>
  <c r="F7"/>
  <c r="I8"/>
  <c r="I9"/>
  <c r="I10"/>
  <c r="I11"/>
  <c r="I12"/>
  <c r="I13"/>
  <c r="I14"/>
  <c r="I15"/>
  <c r="I16"/>
  <c r="I17"/>
  <c r="I7"/>
  <c r="G17"/>
  <c r="E17"/>
  <c r="D17"/>
  <c r="AD10" i="5"/>
  <c r="AD11"/>
  <c r="AD12"/>
  <c r="AD13"/>
  <c r="AD14"/>
  <c r="AD15"/>
  <c r="AD16"/>
  <c r="AD17"/>
  <c r="AD18"/>
  <c r="AD19"/>
  <c r="AD9"/>
  <c r="AC10"/>
  <c r="AC11"/>
  <c r="AC12"/>
  <c r="AC13"/>
  <c r="AC14"/>
  <c r="AC15"/>
  <c r="AC16"/>
  <c r="AC17"/>
  <c r="AC18"/>
  <c r="AC19"/>
  <c r="AC9"/>
  <c r="AB10"/>
  <c r="AB11"/>
  <c r="AB12"/>
  <c r="AB13"/>
  <c r="AB14"/>
  <c r="AB15"/>
  <c r="AB16"/>
  <c r="AB17"/>
  <c r="AB18"/>
  <c r="AB19"/>
  <c r="AB9"/>
  <c r="AA19"/>
  <c r="Z10"/>
  <c r="Z11"/>
  <c r="Z12"/>
  <c r="Z13"/>
  <c r="Z14"/>
  <c r="Z15"/>
  <c r="Z16"/>
  <c r="Z17"/>
  <c r="Z18"/>
  <c r="Z19"/>
  <c r="Z9"/>
  <c r="Y19"/>
  <c r="X10"/>
  <c r="X11"/>
  <c r="X12"/>
  <c r="X13"/>
  <c r="X14"/>
  <c r="X15"/>
  <c r="X16"/>
  <c r="X17"/>
  <c r="X18"/>
  <c r="X19"/>
  <c r="X9"/>
  <c r="W10"/>
  <c r="W11"/>
  <c r="W12"/>
  <c r="W13"/>
  <c r="W14"/>
  <c r="W15"/>
  <c r="W16"/>
  <c r="W17"/>
  <c r="W18"/>
  <c r="W19"/>
  <c r="W9"/>
  <c r="V10"/>
  <c r="V11"/>
  <c r="V12"/>
  <c r="V13"/>
  <c r="V14"/>
  <c r="V15"/>
  <c r="V16"/>
  <c r="V17"/>
  <c r="V18"/>
  <c r="V19"/>
  <c r="V9"/>
  <c r="U19"/>
  <c r="T10"/>
  <c r="T11"/>
  <c r="T12"/>
  <c r="T13"/>
  <c r="T14"/>
  <c r="T15"/>
  <c r="T16"/>
  <c r="T17"/>
  <c r="T18"/>
  <c r="T19"/>
  <c r="T9"/>
  <c r="S19"/>
  <c r="R10"/>
  <c r="R11"/>
  <c r="R12"/>
  <c r="R13"/>
  <c r="R14"/>
  <c r="R15"/>
  <c r="R16"/>
  <c r="R17"/>
  <c r="R18"/>
  <c r="R19"/>
  <c r="R9"/>
  <c r="Q10"/>
  <c r="Q11"/>
  <c r="Q12"/>
  <c r="Q13"/>
  <c r="Q14"/>
  <c r="Q15"/>
  <c r="Q16"/>
  <c r="Q17"/>
  <c r="Q18"/>
  <c r="Q19"/>
  <c r="Q9"/>
  <c r="P10"/>
  <c r="P11"/>
  <c r="P12"/>
  <c r="P13"/>
  <c r="P14"/>
  <c r="P15"/>
  <c r="P16"/>
  <c r="P17"/>
  <c r="P18"/>
  <c r="P19"/>
  <c r="P9"/>
  <c r="O19"/>
  <c r="N10"/>
  <c r="N11"/>
  <c r="N12"/>
  <c r="N13"/>
  <c r="N14"/>
  <c r="N15"/>
  <c r="N16"/>
  <c r="N17"/>
  <c r="N18"/>
  <c r="N19"/>
  <c r="N9"/>
  <c r="M19"/>
  <c r="L10"/>
  <c r="L11"/>
  <c r="L12"/>
  <c r="L13"/>
  <c r="L14"/>
  <c r="L15"/>
  <c r="L16"/>
  <c r="L17"/>
  <c r="L18"/>
  <c r="L19"/>
  <c r="L9"/>
  <c r="K10"/>
  <c r="K11"/>
  <c r="K12"/>
  <c r="K13"/>
  <c r="K14"/>
  <c r="K15"/>
  <c r="K16"/>
  <c r="K17"/>
  <c r="K18"/>
  <c r="K19"/>
  <c r="K9"/>
  <c r="J10"/>
  <c r="J11"/>
  <c r="J12"/>
  <c r="J13"/>
  <c r="J14"/>
  <c r="J15"/>
  <c r="J16"/>
  <c r="J17"/>
  <c r="J18"/>
  <c r="J19"/>
  <c r="J9"/>
  <c r="I19"/>
  <c r="H10"/>
  <c r="H11"/>
  <c r="H12"/>
  <c r="H13"/>
  <c r="H14"/>
  <c r="H15"/>
  <c r="H16"/>
  <c r="H17"/>
  <c r="H18"/>
  <c r="H19"/>
  <c r="H9"/>
  <c r="G19"/>
  <c r="F10"/>
  <c r="F11"/>
  <c r="F12"/>
  <c r="F13"/>
  <c r="F14"/>
  <c r="F15"/>
  <c r="F16"/>
  <c r="F17"/>
  <c r="F18"/>
  <c r="F19"/>
  <c r="F9"/>
  <c r="E19"/>
  <c r="D19"/>
  <c r="AD10" i="6"/>
  <c r="AD11"/>
  <c r="AD12"/>
  <c r="AD13"/>
  <c r="AD14"/>
  <c r="AD15"/>
  <c r="AD16"/>
  <c r="AD17"/>
  <c r="AD18"/>
  <c r="AD19"/>
  <c r="AD9"/>
  <c r="AC10"/>
  <c r="AC11"/>
  <c r="AC12"/>
  <c r="AC13"/>
  <c r="AC14"/>
  <c r="AC15"/>
  <c r="AC16"/>
  <c r="AC17"/>
  <c r="AC18"/>
  <c r="AC19"/>
  <c r="AC9"/>
  <c r="AB10"/>
  <c r="AB11"/>
  <c r="AB12"/>
  <c r="AB13"/>
  <c r="AB14"/>
  <c r="AB15"/>
  <c r="AB16"/>
  <c r="AB17"/>
  <c r="AB18"/>
  <c r="AB19"/>
  <c r="AB9"/>
  <c r="AA19"/>
  <c r="Z10"/>
  <c r="Z11"/>
  <c r="Z12"/>
  <c r="Z13"/>
  <c r="Z14"/>
  <c r="Z15"/>
  <c r="Z16"/>
  <c r="Z17"/>
  <c r="Z18"/>
  <c r="Z19"/>
  <c r="Z9"/>
  <c r="Y19"/>
  <c r="X10"/>
  <c r="X11"/>
  <c r="X12"/>
  <c r="X13"/>
  <c r="X14"/>
  <c r="X15"/>
  <c r="X16"/>
  <c r="X17"/>
  <c r="X18"/>
  <c r="X19"/>
  <c r="X9"/>
  <c r="W10"/>
  <c r="W11"/>
  <c r="W12"/>
  <c r="W13"/>
  <c r="W14"/>
  <c r="W15"/>
  <c r="W16"/>
  <c r="W17"/>
  <c r="W18"/>
  <c r="W19"/>
  <c r="W9"/>
  <c r="V10"/>
  <c r="V11"/>
  <c r="V12"/>
  <c r="V13"/>
  <c r="V14"/>
  <c r="V15"/>
  <c r="V16"/>
  <c r="V17"/>
  <c r="V18"/>
  <c r="V19"/>
  <c r="V9"/>
  <c r="U19"/>
  <c r="T10"/>
  <c r="T11"/>
  <c r="T12"/>
  <c r="T13"/>
  <c r="T14"/>
  <c r="T15"/>
  <c r="T16"/>
  <c r="T17"/>
  <c r="T18"/>
  <c r="T19"/>
  <c r="T9"/>
  <c r="S19"/>
  <c r="R10"/>
  <c r="R11"/>
  <c r="R12"/>
  <c r="R13"/>
  <c r="R14"/>
  <c r="R15"/>
  <c r="R16"/>
  <c r="R17"/>
  <c r="R18"/>
  <c r="R19"/>
  <c r="R9"/>
  <c r="Q10"/>
  <c r="Q11"/>
  <c r="Q12"/>
  <c r="Q13"/>
  <c r="Q14"/>
  <c r="Q15"/>
  <c r="Q16"/>
  <c r="Q17"/>
  <c r="Q18"/>
  <c r="Q19"/>
  <c r="Q9"/>
  <c r="P10"/>
  <c r="P11"/>
  <c r="P12"/>
  <c r="P13"/>
  <c r="P14"/>
  <c r="P15"/>
  <c r="P16"/>
  <c r="P17"/>
  <c r="P18"/>
  <c r="P19"/>
  <c r="P9"/>
  <c r="O19"/>
  <c r="N10"/>
  <c r="N11"/>
  <c r="N12"/>
  <c r="N13"/>
  <c r="N14"/>
  <c r="N15"/>
  <c r="N16"/>
  <c r="N17"/>
  <c r="N18"/>
  <c r="N19"/>
  <c r="N9"/>
  <c r="M19"/>
  <c r="L10"/>
  <c r="L11"/>
  <c r="L12"/>
  <c r="L13"/>
  <c r="L14"/>
  <c r="L15"/>
  <c r="L16"/>
  <c r="L17"/>
  <c r="L18"/>
  <c r="L19"/>
  <c r="L9"/>
  <c r="K10"/>
  <c r="K11"/>
  <c r="K12"/>
  <c r="K13"/>
  <c r="K14"/>
  <c r="K15"/>
  <c r="K16"/>
  <c r="K17"/>
  <c r="K18"/>
  <c r="K19"/>
  <c r="K9"/>
  <c r="J10"/>
  <c r="J11"/>
  <c r="J12"/>
  <c r="J13"/>
  <c r="J14"/>
  <c r="J15"/>
  <c r="J16"/>
  <c r="J17"/>
  <c r="J18"/>
  <c r="J19"/>
  <c r="J9"/>
  <c r="I19"/>
  <c r="H10"/>
  <c r="H11"/>
  <c r="H12"/>
  <c r="H13"/>
  <c r="H14"/>
  <c r="H15"/>
  <c r="H16"/>
  <c r="H17"/>
  <c r="H18"/>
  <c r="H19"/>
  <c r="H9"/>
  <c r="G19"/>
  <c r="F10"/>
  <c r="F11"/>
  <c r="F12"/>
  <c r="F13"/>
  <c r="F14"/>
  <c r="F15"/>
  <c r="F16"/>
  <c r="F17"/>
  <c r="F18"/>
  <c r="F19"/>
  <c r="F9"/>
  <c r="E19"/>
  <c r="D19"/>
  <c r="L7" i="7"/>
  <c r="L8"/>
  <c r="L10"/>
  <c r="L11"/>
  <c r="L12"/>
  <c r="L13"/>
  <c r="L16"/>
  <c r="L6"/>
  <c r="K7"/>
  <c r="K8"/>
  <c r="K9"/>
  <c r="K10"/>
  <c r="K11"/>
  <c r="K12"/>
  <c r="K13"/>
  <c r="K14"/>
  <c r="K15"/>
  <c r="K16"/>
  <c r="K6"/>
  <c r="J16"/>
  <c r="G16"/>
  <c r="F16"/>
  <c r="E16"/>
  <c r="D16"/>
  <c r="AC19" i="3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E19"/>
  <c r="F19"/>
  <c r="G19"/>
  <c r="H19"/>
  <c r="I19"/>
  <c r="J19"/>
  <c r="D19"/>
  <c r="AC10"/>
  <c r="AC11"/>
  <c r="AC12"/>
  <c r="AC13"/>
  <c r="AC14"/>
  <c r="AC15"/>
  <c r="AC16"/>
  <c r="AC17"/>
  <c r="AC18"/>
  <c r="AC9"/>
  <c r="AA10"/>
  <c r="AA11"/>
  <c r="AA12"/>
  <c r="AA13"/>
  <c r="AA14"/>
  <c r="AA15"/>
  <c r="AA16"/>
  <c r="AA17"/>
  <c r="AA18"/>
  <c r="AA9"/>
  <c r="Z10"/>
  <c r="Z11"/>
  <c r="Z12"/>
  <c r="Z13"/>
  <c r="Z14"/>
  <c r="Z15"/>
  <c r="Z16"/>
  <c r="Z17"/>
  <c r="Z18"/>
  <c r="Z9"/>
  <c r="Y10"/>
  <c r="Y11"/>
  <c r="Y12"/>
  <c r="Y13"/>
  <c r="Y14"/>
  <c r="Y15"/>
  <c r="Y16"/>
  <c r="Y17"/>
  <c r="Y18"/>
  <c r="Y9"/>
  <c r="W10"/>
  <c r="W11"/>
  <c r="W12"/>
  <c r="W13"/>
  <c r="W14"/>
  <c r="W15"/>
  <c r="W16"/>
  <c r="W17"/>
  <c r="W18"/>
  <c r="W9"/>
  <c r="U10"/>
  <c r="U11"/>
  <c r="U12"/>
  <c r="U13"/>
  <c r="U14"/>
  <c r="U15"/>
  <c r="U16"/>
  <c r="U17"/>
  <c r="U18"/>
  <c r="U9"/>
  <c r="T10"/>
  <c r="T11"/>
  <c r="T12"/>
  <c r="T13"/>
  <c r="T14"/>
  <c r="T15"/>
  <c r="T16"/>
  <c r="T17"/>
  <c r="T18"/>
  <c r="T9"/>
  <c r="S10"/>
  <c r="S11"/>
  <c r="S12"/>
  <c r="S13"/>
  <c r="S14"/>
  <c r="S15"/>
  <c r="S16"/>
  <c r="S17"/>
  <c r="S18"/>
  <c r="S9"/>
  <c r="Q10"/>
  <c r="Q11"/>
  <c r="Q12"/>
  <c r="Q13"/>
  <c r="Q14"/>
  <c r="Q15"/>
  <c r="Q16"/>
  <c r="Q17"/>
  <c r="Q18"/>
  <c r="Q9"/>
  <c r="O10"/>
  <c r="O11"/>
  <c r="O12"/>
  <c r="O13"/>
  <c r="O14"/>
  <c r="O15"/>
  <c r="O16"/>
  <c r="O17"/>
  <c r="O18"/>
  <c r="O9"/>
  <c r="N10"/>
  <c r="N11"/>
  <c r="N12"/>
  <c r="N13"/>
  <c r="N14"/>
  <c r="N15"/>
  <c r="N16"/>
  <c r="N17"/>
  <c r="N18"/>
  <c r="N9"/>
  <c r="M10"/>
  <c r="M11"/>
  <c r="M12"/>
  <c r="M13"/>
  <c r="M14"/>
  <c r="M15"/>
  <c r="M16"/>
  <c r="M17"/>
  <c r="M18"/>
  <c r="M9"/>
  <c r="K10"/>
  <c r="K11"/>
  <c r="K12"/>
  <c r="K13"/>
  <c r="K14"/>
  <c r="K15"/>
  <c r="K16"/>
  <c r="K17"/>
  <c r="K18"/>
  <c r="K9"/>
  <c r="I10"/>
  <c r="I11"/>
  <c r="I12"/>
  <c r="I13"/>
  <c r="I14"/>
  <c r="I15"/>
  <c r="I16"/>
  <c r="I17"/>
  <c r="I18"/>
  <c r="I9"/>
  <c r="F10"/>
  <c r="F11"/>
  <c r="F12"/>
  <c r="F13"/>
  <c r="F14"/>
  <c r="F15"/>
  <c r="F16"/>
  <c r="F17"/>
  <c r="F18"/>
  <c r="F9"/>
  <c r="Y38" l="1"/>
  <c r="W38"/>
  <c r="T38"/>
  <c r="U38" s="1"/>
  <c r="S38"/>
  <c r="Q38"/>
  <c r="N38"/>
  <c r="M38"/>
  <c r="K38"/>
  <c r="I38"/>
  <c r="AA38" s="1"/>
  <c r="F38"/>
  <c r="O38" s="1"/>
  <c r="AC37"/>
  <c r="Y37"/>
  <c r="W37"/>
  <c r="T37"/>
  <c r="S37"/>
  <c r="Q37"/>
  <c r="O37"/>
  <c r="N37"/>
  <c r="M37"/>
  <c r="K37"/>
  <c r="I37"/>
  <c r="U37" s="1"/>
  <c r="F37"/>
  <c r="AC36"/>
  <c r="AA36"/>
  <c r="Y36"/>
  <c r="W36"/>
  <c r="T36"/>
  <c r="S36"/>
  <c r="Q36"/>
  <c r="N36"/>
  <c r="O36" s="1"/>
  <c r="M36"/>
  <c r="K36"/>
  <c r="I36"/>
  <c r="U36" s="1"/>
  <c r="F36"/>
  <c r="Y35"/>
  <c r="W35"/>
  <c r="T35"/>
  <c r="S35"/>
  <c r="Q35"/>
  <c r="O35"/>
  <c r="N35"/>
  <c r="M35"/>
  <c r="K35"/>
  <c r="I35"/>
  <c r="AC35" s="1"/>
  <c r="F35"/>
  <c r="Y34"/>
  <c r="W34"/>
  <c r="T34"/>
  <c r="U34" s="1"/>
  <c r="S34"/>
  <c r="Q34"/>
  <c r="N34"/>
  <c r="M34"/>
  <c r="K34"/>
  <c r="I34"/>
  <c r="AA34" s="1"/>
  <c r="F34"/>
  <c r="O34" s="1"/>
  <c r="AC33"/>
  <c r="Y33"/>
  <c r="W33"/>
  <c r="T33"/>
  <c r="S33"/>
  <c r="Q33"/>
  <c r="O33"/>
  <c r="N33"/>
  <c r="M33"/>
  <c r="K33"/>
  <c r="I33"/>
  <c r="U33" s="1"/>
  <c r="F33"/>
  <c r="AC32"/>
  <c r="AA32"/>
  <c r="Y32"/>
  <c r="W32"/>
  <c r="T32"/>
  <c r="S32"/>
  <c r="Q32"/>
  <c r="N32"/>
  <c r="O32" s="1"/>
  <c r="M32"/>
  <c r="K32"/>
  <c r="I32"/>
  <c r="U32" s="1"/>
  <c r="F32"/>
  <c r="Y31"/>
  <c r="W31"/>
  <c r="T31"/>
  <c r="S31"/>
  <c r="Q31"/>
  <c r="O31"/>
  <c r="N31"/>
  <c r="M31"/>
  <c r="K31"/>
  <c r="I31"/>
  <c r="AC31" s="1"/>
  <c r="F31"/>
  <c r="Y30"/>
  <c r="W30"/>
  <c r="T30"/>
  <c r="U30" s="1"/>
  <c r="S30"/>
  <c r="Q30"/>
  <c r="N30"/>
  <c r="M30"/>
  <c r="K30"/>
  <c r="I30"/>
  <c r="AA30" s="1"/>
  <c r="F30"/>
  <c r="O30" s="1"/>
  <c r="AC29"/>
  <c r="Y29"/>
  <c r="W29"/>
  <c r="T29"/>
  <c r="S29"/>
  <c r="Q29"/>
  <c r="O29"/>
  <c r="N29"/>
  <c r="M29"/>
  <c r="K29"/>
  <c r="I29"/>
  <c r="U29" s="1"/>
  <c r="F29"/>
  <c r="Q36" i="2"/>
  <c r="O36"/>
  <c r="N36"/>
  <c r="M36"/>
  <c r="K36"/>
  <c r="F36"/>
  <c r="P36" s="1"/>
  <c r="R36" s="1"/>
  <c r="Q35"/>
  <c r="O35"/>
  <c r="N35"/>
  <c r="K35"/>
  <c r="M35" s="1"/>
  <c r="F35"/>
  <c r="P35" s="1"/>
  <c r="R35" s="1"/>
  <c r="Q34"/>
  <c r="P34"/>
  <c r="R34" s="1"/>
  <c r="O34"/>
  <c r="N34"/>
  <c r="K34"/>
  <c r="M34" s="1"/>
  <c r="H34"/>
  <c r="F34"/>
  <c r="Q33"/>
  <c r="P33"/>
  <c r="R33" s="1"/>
  <c r="O33"/>
  <c r="N33"/>
  <c r="K33"/>
  <c r="M33" s="1"/>
  <c r="F33"/>
  <c r="H33" s="1"/>
  <c r="Q32"/>
  <c r="O32"/>
  <c r="N32"/>
  <c r="M32"/>
  <c r="K32"/>
  <c r="F32"/>
  <c r="H32" s="1"/>
  <c r="Q31"/>
  <c r="O31"/>
  <c r="N31"/>
  <c r="K31"/>
  <c r="M31" s="1"/>
  <c r="F31"/>
  <c r="H31" s="1"/>
  <c r="Q30"/>
  <c r="O30"/>
  <c r="N30"/>
  <c r="K30"/>
  <c r="M30" s="1"/>
  <c r="H30"/>
  <c r="F30"/>
  <c r="Q29"/>
  <c r="O29"/>
  <c r="N29"/>
  <c r="K29"/>
  <c r="M29" s="1"/>
  <c r="F29"/>
  <c r="H29" s="1"/>
  <c r="Q28"/>
  <c r="O28"/>
  <c r="N28"/>
  <c r="M28"/>
  <c r="K28"/>
  <c r="F28"/>
  <c r="P28" s="1"/>
  <c r="R28" s="1"/>
  <c r="Q27"/>
  <c r="O27"/>
  <c r="N27"/>
  <c r="K27"/>
  <c r="M27" s="1"/>
  <c r="F27"/>
  <c r="P27" s="1"/>
  <c r="R27" s="1"/>
  <c r="I34" i="4"/>
  <c r="F34" s="1"/>
  <c r="H34"/>
  <c r="I33"/>
  <c r="H33" s="1"/>
  <c r="F33"/>
  <c r="I32"/>
  <c r="H32" s="1"/>
  <c r="I31"/>
  <c r="H31" s="1"/>
  <c r="I30"/>
  <c r="H30"/>
  <c r="F30"/>
  <c r="I29"/>
  <c r="H29"/>
  <c r="F29"/>
  <c r="I28"/>
  <c r="H28"/>
  <c r="F28"/>
  <c r="I27"/>
  <c r="F27" s="1"/>
  <c r="H27"/>
  <c r="I26"/>
  <c r="F26" s="1"/>
  <c r="H26"/>
  <c r="I25"/>
  <c r="H25" s="1"/>
  <c r="F25"/>
  <c r="AC38" i="5"/>
  <c r="AB38"/>
  <c r="Z38"/>
  <c r="W38"/>
  <c r="X38" s="1"/>
  <c r="V38"/>
  <c r="T38"/>
  <c r="Q38"/>
  <c r="P38"/>
  <c r="N38"/>
  <c r="K38"/>
  <c r="L38" s="1"/>
  <c r="J38"/>
  <c r="H38"/>
  <c r="F38"/>
  <c r="AD38" s="1"/>
  <c r="AC37"/>
  <c r="AD37" s="1"/>
  <c r="AB37"/>
  <c r="Z37"/>
  <c r="W37"/>
  <c r="X37" s="1"/>
  <c r="V37"/>
  <c r="T37"/>
  <c r="Q37"/>
  <c r="R37" s="1"/>
  <c r="P37"/>
  <c r="N37"/>
  <c r="K37"/>
  <c r="L37" s="1"/>
  <c r="J37"/>
  <c r="H37"/>
  <c r="F37"/>
  <c r="AC36"/>
  <c r="AB36"/>
  <c r="Z36"/>
  <c r="X36"/>
  <c r="W36"/>
  <c r="V36"/>
  <c r="T36"/>
  <c r="Q36"/>
  <c r="P36"/>
  <c r="N36"/>
  <c r="L36"/>
  <c r="K36"/>
  <c r="J36"/>
  <c r="H36"/>
  <c r="F36"/>
  <c r="AD36" s="1"/>
  <c r="AC35"/>
  <c r="AB35"/>
  <c r="Z35"/>
  <c r="W35"/>
  <c r="X35" s="1"/>
  <c r="V35"/>
  <c r="T35"/>
  <c r="Q35"/>
  <c r="P35"/>
  <c r="N35"/>
  <c r="K35"/>
  <c r="L35" s="1"/>
  <c r="J35"/>
  <c r="H35"/>
  <c r="F35"/>
  <c r="AD35" s="1"/>
  <c r="AC34"/>
  <c r="AD34" s="1"/>
  <c r="AB34"/>
  <c r="Z34"/>
  <c r="X34"/>
  <c r="W34"/>
  <c r="V34"/>
  <c r="T34"/>
  <c r="Q34"/>
  <c r="R34" s="1"/>
  <c r="P34"/>
  <c r="N34"/>
  <c r="L34"/>
  <c r="K34"/>
  <c r="J34"/>
  <c r="H34"/>
  <c r="F34"/>
  <c r="AC33"/>
  <c r="AD33" s="1"/>
  <c r="AB33"/>
  <c r="Z33"/>
  <c r="W33"/>
  <c r="X33" s="1"/>
  <c r="V33"/>
  <c r="T33"/>
  <c r="Q33"/>
  <c r="R33" s="1"/>
  <c r="P33"/>
  <c r="N33"/>
  <c r="K33"/>
  <c r="L33" s="1"/>
  <c r="J33"/>
  <c r="H33"/>
  <c r="F33"/>
  <c r="AC32"/>
  <c r="AB32"/>
  <c r="Z32"/>
  <c r="W32"/>
  <c r="V32"/>
  <c r="T32"/>
  <c r="R32"/>
  <c r="Q32"/>
  <c r="P32"/>
  <c r="N32"/>
  <c r="K32"/>
  <c r="J32"/>
  <c r="H32"/>
  <c r="F32"/>
  <c r="X32" s="1"/>
  <c r="AC31"/>
  <c r="AD31" s="1"/>
  <c r="AB31"/>
  <c r="Z31"/>
  <c r="X31"/>
  <c r="W31"/>
  <c r="V31"/>
  <c r="T31"/>
  <c r="Q31"/>
  <c r="R31" s="1"/>
  <c r="P31"/>
  <c r="N31"/>
  <c r="L31"/>
  <c r="K31"/>
  <c r="J31"/>
  <c r="H31"/>
  <c r="F31"/>
  <c r="AC30"/>
  <c r="AB30"/>
  <c r="Z30"/>
  <c r="W30"/>
  <c r="X30" s="1"/>
  <c r="V30"/>
  <c r="T30"/>
  <c r="Q30"/>
  <c r="P30"/>
  <c r="N30"/>
  <c r="K30"/>
  <c r="L30" s="1"/>
  <c r="J30"/>
  <c r="H30"/>
  <c r="F30"/>
  <c r="AD30" s="1"/>
  <c r="AC29"/>
  <c r="AD29" s="1"/>
  <c r="AB29"/>
  <c r="Z29"/>
  <c r="W29"/>
  <c r="X29" s="1"/>
  <c r="V29"/>
  <c r="T29"/>
  <c r="Q29"/>
  <c r="R29" s="1"/>
  <c r="P29"/>
  <c r="N29"/>
  <c r="K29"/>
  <c r="L29" s="1"/>
  <c r="J29"/>
  <c r="H29"/>
  <c r="F29"/>
  <c r="AB38" i="6"/>
  <c r="Z38"/>
  <c r="V38"/>
  <c r="T38"/>
  <c r="R38"/>
  <c r="P38"/>
  <c r="N38"/>
  <c r="K38"/>
  <c r="L38" s="1"/>
  <c r="J38"/>
  <c r="H38"/>
  <c r="F38"/>
  <c r="X38" s="1"/>
  <c r="AD37"/>
  <c r="AB37"/>
  <c r="Z37"/>
  <c r="V37"/>
  <c r="T37"/>
  <c r="P37"/>
  <c r="N37"/>
  <c r="K37"/>
  <c r="L37" s="1"/>
  <c r="J37"/>
  <c r="H37"/>
  <c r="F37"/>
  <c r="X37" s="1"/>
  <c r="AC36"/>
  <c r="AD36" s="1"/>
  <c r="AB36"/>
  <c r="Z36"/>
  <c r="V36"/>
  <c r="U36"/>
  <c r="S36"/>
  <c r="W36" s="1"/>
  <c r="X36" s="1"/>
  <c r="R36"/>
  <c r="P36"/>
  <c r="N36"/>
  <c r="K36"/>
  <c r="L36" s="1"/>
  <c r="J36"/>
  <c r="H36"/>
  <c r="F36"/>
  <c r="AD35"/>
  <c r="AC35"/>
  <c r="AB35"/>
  <c r="Z35"/>
  <c r="U35"/>
  <c r="W35" s="1"/>
  <c r="X35" s="1"/>
  <c r="T35"/>
  <c r="S35"/>
  <c r="R35"/>
  <c r="P35"/>
  <c r="N35"/>
  <c r="L35"/>
  <c r="K35"/>
  <c r="J35"/>
  <c r="H35"/>
  <c r="F35"/>
  <c r="AC34"/>
  <c r="AD34" s="1"/>
  <c r="AB34"/>
  <c r="Z34"/>
  <c r="V34"/>
  <c r="U34"/>
  <c r="S34"/>
  <c r="W34" s="1"/>
  <c r="X34" s="1"/>
  <c r="R34"/>
  <c r="P34"/>
  <c r="N34"/>
  <c r="K34"/>
  <c r="L34" s="1"/>
  <c r="J34"/>
  <c r="H34"/>
  <c r="F34"/>
  <c r="AC33"/>
  <c r="AB33"/>
  <c r="Z33"/>
  <c r="U33"/>
  <c r="V33" s="1"/>
  <c r="T33"/>
  <c r="S33"/>
  <c r="W33" s="1"/>
  <c r="X33" s="1"/>
  <c r="P33"/>
  <c r="N33"/>
  <c r="K33"/>
  <c r="L33" s="1"/>
  <c r="J33"/>
  <c r="H33"/>
  <c r="F33"/>
  <c r="AD33" s="1"/>
  <c r="AC32"/>
  <c r="AD32" s="1"/>
  <c r="AB32"/>
  <c r="Z32"/>
  <c r="V32"/>
  <c r="U32"/>
  <c r="W32" s="1"/>
  <c r="X32" s="1"/>
  <c r="S32"/>
  <c r="T32" s="1"/>
  <c r="R32"/>
  <c r="P32"/>
  <c r="N32"/>
  <c r="K32"/>
  <c r="L32" s="1"/>
  <c r="J32"/>
  <c r="H32"/>
  <c r="F32"/>
  <c r="AD31"/>
  <c r="AC31"/>
  <c r="AB31"/>
  <c r="Z31"/>
  <c r="X31"/>
  <c r="W31"/>
  <c r="U31"/>
  <c r="V31" s="1"/>
  <c r="T31"/>
  <c r="S31"/>
  <c r="R31"/>
  <c r="P31"/>
  <c r="N31"/>
  <c r="L31"/>
  <c r="K31"/>
  <c r="J31"/>
  <c r="H31"/>
  <c r="F31"/>
  <c r="AC30"/>
  <c r="AD30" s="1"/>
  <c r="AB30"/>
  <c r="Z30"/>
  <c r="V30"/>
  <c r="U30"/>
  <c r="S30"/>
  <c r="W30" s="1"/>
  <c r="X30" s="1"/>
  <c r="R30"/>
  <c r="P30"/>
  <c r="N30"/>
  <c r="K30"/>
  <c r="L30" s="1"/>
  <c r="J30"/>
  <c r="H30"/>
  <c r="F30"/>
  <c r="AC29"/>
  <c r="AB29"/>
  <c r="Z29"/>
  <c r="U29"/>
  <c r="V29" s="1"/>
  <c r="T29"/>
  <c r="S29"/>
  <c r="W29" s="1"/>
  <c r="X29" s="1"/>
  <c r="P29"/>
  <c r="N29"/>
  <c r="K29"/>
  <c r="L29" s="1"/>
  <c r="J29"/>
  <c r="H29"/>
  <c r="F29"/>
  <c r="AD29" s="1"/>
  <c r="L31" i="7"/>
  <c r="K31"/>
  <c r="L30"/>
  <c r="K30"/>
  <c r="L29"/>
  <c r="K29"/>
  <c r="L28"/>
  <c r="K28"/>
  <c r="L27"/>
  <c r="K27"/>
  <c r="L26"/>
  <c r="K26"/>
  <c r="L25"/>
  <c r="K25"/>
  <c r="L24"/>
  <c r="K24"/>
  <c r="L23"/>
  <c r="K23"/>
  <c r="L22"/>
  <c r="K22"/>
  <c r="U31" i="3" l="1"/>
  <c r="AC30"/>
  <c r="AC34"/>
  <c r="AC38"/>
  <c r="AA29"/>
  <c r="AA33"/>
  <c r="AA37"/>
  <c r="AA31"/>
  <c r="AA35"/>
  <c r="U35"/>
  <c r="P29" i="2"/>
  <c r="R29" s="1"/>
  <c r="H27"/>
  <c r="P30"/>
  <c r="R30" s="1"/>
  <c r="H35"/>
  <c r="H28"/>
  <c r="P31"/>
  <c r="R31" s="1"/>
  <c r="H36"/>
  <c r="P32"/>
  <c r="R32" s="1"/>
  <c r="F32" i="4"/>
  <c r="F31"/>
  <c r="AD32" i="5"/>
  <c r="R30"/>
  <c r="R38"/>
  <c r="R35"/>
  <c r="L32"/>
  <c r="R36"/>
  <c r="T30" i="6"/>
  <c r="T34"/>
  <c r="AD38"/>
  <c r="R29"/>
  <c r="R33"/>
  <c r="V35"/>
  <c r="T36"/>
  <c r="R37"/>
</calcChain>
</file>

<file path=xl/sharedStrings.xml><?xml version="1.0" encoding="utf-8"?>
<sst xmlns="http://schemas.openxmlformats.org/spreadsheetml/2006/main" count="698" uniqueCount="92">
  <si>
    <t xml:space="preserve">JUMLAH KEMATIAN IBU MENURUT KECAMATAN DAN PUSKESMAS </t>
  </si>
  <si>
    <t>KOTA DUMAI TAHUN 2023</t>
  </si>
  <si>
    <t>NO</t>
  </si>
  <si>
    <t>KECAMATAN</t>
  </si>
  <si>
    <t>PUSKESMAS</t>
  </si>
  <si>
    <t>JUMLAH LAHIR</t>
  </si>
  <si>
    <t>KEMATIAN IBU</t>
  </si>
  <si>
    <t>JUMLAH KEMATIAN IBU HAMIL</t>
  </si>
  <si>
    <t>JUMLAH KEMATIAN IBU NIFAS</t>
  </si>
  <si>
    <t>JUMLAH KEMATIAN IBU BERSALIN</t>
  </si>
  <si>
    <t>JUMLAH KEMATIAN IBU</t>
  </si>
  <si>
    <t>DUMAI KOTA</t>
  </si>
  <si>
    <t>DUMAI TIMUR</t>
  </si>
  <si>
    <t>DUMAI SELATAN</t>
  </si>
  <si>
    <t>DUMAI BARAT</t>
  </si>
  <si>
    <t>BUKIT KAPUR</t>
  </si>
  <si>
    <t>MEDANG KAMPAI</t>
  </si>
  <si>
    <t>SUNGAI SEMBILAN</t>
  </si>
  <si>
    <t>BUMI AYU</t>
  </si>
  <si>
    <t>BUKIT TIMAH</t>
  </si>
  <si>
    <t>PURNAMA</t>
  </si>
  <si>
    <t>BUKIT KAYU KAPUR</t>
  </si>
  <si>
    <t>JUMLAH KEMATIAN NEONATAL, POST NEONATAL, BAYI DAN BALITA MENURUT JENIS KELAMIN, KECAMATAN DAN PUSKESMAS KOTA DUMAI TAHUN 2023</t>
  </si>
  <si>
    <t>JUMLAH KEMATIAN</t>
  </si>
  <si>
    <t>LAKI - LAKI</t>
  </si>
  <si>
    <t>NEO NATAL</t>
  </si>
  <si>
    <t>POST NEONATAL</t>
  </si>
  <si>
    <t>BALITA</t>
  </si>
  <si>
    <t>BAYI</t>
  </si>
  <si>
    <t>ANAK BALITA</t>
  </si>
  <si>
    <t>JUMLAH TOTAL</t>
  </si>
  <si>
    <t xml:space="preserve">PEREMPUAN </t>
  </si>
  <si>
    <t>LAKI - LAKI + PEREMPUAN</t>
  </si>
  <si>
    <t>ANGKA KESEMBUHAN DAN PENGOBATAN LENGKAP SERTA KEBERHASILAN PENGOBATAN TUBERKOLOSIS MENURUT JENIS KELAMIN, KECAMATAN DAN PUSKESMAS KOTA DUMAI TAHUN 2023</t>
  </si>
  <si>
    <t>L</t>
  </si>
  <si>
    <t>P</t>
  </si>
  <si>
    <t>L + P</t>
  </si>
  <si>
    <t>ANGKA KESEMBUHAN (CURE RATE) TUBERCOLOSIS PARU TERKONFIRMASI BAKTERIOLOGIS</t>
  </si>
  <si>
    <t>JUMLAH SEMUA KASUS TUBERKOLOSIS YANG DITEMUKAN DAN DAN DIOBATI</t>
  </si>
  <si>
    <t>JUMLAH</t>
  </si>
  <si>
    <t>%</t>
  </si>
  <si>
    <t>ANGKA PENGOBATAN LENGKAP (COMPLETE RATE) SEMUA KASUS TUBERKOLOSIS</t>
  </si>
  <si>
    <t>ANGKA KEBERHASILAN PENGOBATAN (SUCCES RATE/SR) SEMUA KASUS TUBERKOLOSIS</t>
  </si>
  <si>
    <t>JUMLAH KEMATIAN SELAMA PENGOBATAN TUBERKOLOSIS</t>
  </si>
  <si>
    <t>JUMLAH TERDUGA TUBERCOLOSIS YANG MENDAPATKAN PELAYANAN SESUAI STANDAR</t>
  </si>
  <si>
    <t>JUMLAH SEMUA KASUS TUBERCOLOSIS</t>
  </si>
  <si>
    <t>PEREMPUAN</t>
  </si>
  <si>
    <t>ANGKA 0-14 TAHUN</t>
  </si>
  <si>
    <t>CAKUPAN IMUNISASI DPT,HB-HIb3, POLIO, CAMPAK RUBELA DAN IMUNISASI DASAR LENGKAP PADA BAYI MENURUT JENIS KELAMIN, KECAMATAN DAN PUSKESMAS KOTA DUMAI TAHUN 2023</t>
  </si>
  <si>
    <t>BAYI DIIMUNISASI</t>
  </si>
  <si>
    <t>DPT, HB-Hib3</t>
  </si>
  <si>
    <t>JLH</t>
  </si>
  <si>
    <t>POLIO</t>
  </si>
  <si>
    <t>CAMPAK RUBELA</t>
  </si>
  <si>
    <t>IMUNISASI DASAR LENGKAP</t>
  </si>
  <si>
    <t xml:space="preserve">HBO </t>
  </si>
  <si>
    <t>1 -7 HARI</t>
  </si>
  <si>
    <t>HBO TOTAL</t>
  </si>
  <si>
    <t>BCG</t>
  </si>
  <si>
    <t>˂ 24 JAM</t>
  </si>
  <si>
    <t>JUMLAH KK</t>
  </si>
  <si>
    <t>AKSE SANITASI AMAN</t>
  </si>
  <si>
    <t>AKSES SANITASI LAYAK BERSAMA</t>
  </si>
  <si>
    <t>AKSES BELUM LAYAK</t>
  </si>
  <si>
    <t>BABS TERTUTUP</t>
  </si>
  <si>
    <t>BABS TERBUKA</t>
  </si>
  <si>
    <t>KK DENGAN AKSES TERHADAP FASILITAS SANITASI YANG LAYAK</t>
  </si>
  <si>
    <t>PERSENTASE KK DENGAN AKSES TERHADAP FASILITAS SANITASI YANG AMAN</t>
  </si>
  <si>
    <t>JUMLAH KEPALA KELUARGA DENGAN AKSES TERHADAP FASILITAS SANITASI YANG AMAN (JAMBAN SEHAT ) MENURUT KECAMATAN DAN PUSKESMAS KOTA DUMAI TAHUN 2024</t>
  </si>
  <si>
    <t>JUMLAH KEPALA KELUARGA DENGAN AKSES TERHADAP FASILITAS SANITASI YANG AMAN (JAMBAN SEHAT ) MENURUT KECAMATAN DAN PUSKESMAS KOTA DUMAI TAHUN 2023</t>
  </si>
  <si>
    <t>AKSES SANITASI AMAN</t>
  </si>
  <si>
    <t>JAYA MUKTI</t>
  </si>
  <si>
    <t>CAKUPAN IMUNISASI HEPATITIS HBO (0-7 HARI) DAN BCG PADA BAYI MENURUT JENIS KELAMIN, KECAMATAN, DAN PUSKESMAS KOTA DUMAI TAHUN 2024</t>
  </si>
  <si>
    <t>CAKUPAN IMUNISASI HEPATITIS HB0 (0-7 HARI) DAN BCG PADA BAYI MENURUT JENIS KELAMIN, KECAMATAN, DAN PUSKESMAS KOTA DUMAI TAHUN 2023</t>
  </si>
  <si>
    <t>JUMLAH LAHIR HIDUP</t>
  </si>
  <si>
    <t>HB0</t>
  </si>
  <si>
    <t>HB0 TOTAL</t>
  </si>
  <si>
    <t>CAKUPAN IMUNISASI DPT,HB-HIb3, POLIO, CAMPAK RUBELA DAN IMUNISASI DASAR LENGKAP PADA BAYI MENURUT JENIS KELAMIN, KECAMATAN DAN PUSKESMAS KOTA DUMAI TAHUN 2024</t>
  </si>
  <si>
    <t>JUMLAH BAYI</t>
  </si>
  <si>
    <t>JUMLAH TERDUGA TUBERKOLOSIS, KASUS TUBERKOLOSIS, KASUS TUBERKOLOSIS ANAK DAN TREATMENT COVERAGE (TC) MENURUT JENIS,KELAMIN, KEMATIAN DAN PUSKESMAS KOTA DUMAI TAHUN 2024</t>
  </si>
  <si>
    <t>JUMLAH TERDUGA TUBERKOLOSIS, KASUS TUBERKOLOSIS, KASUS TUBERKOLOSIS ANAK DAN TREATMENT COVERAGE (TC) MENURUT JENIS,KELAMIN, KECAMATAN DAN PUSKESMAS KOTA DUMAI TAHUN 2023</t>
  </si>
  <si>
    <t>KASUS TUBERKULOSIS ANAK 0-14 TAHUN</t>
  </si>
  <si>
    <t>KOTA DUMAI TAHUN 2024</t>
  </si>
  <si>
    <t>JUMLAH KEMATIAN NEONATAL, POST NEONATAL, BAYI DAN BALITA MENURUT JENIS KELAMIN, KECAMATAN DAN PUSKESMAS KOTA DUMAI TAHUN 2024</t>
  </si>
  <si>
    <t>JUMLAH KASUS TUBERKULOSIS PARU TERKONFIRMASI BACTERIOLOGI YANG DITEMUKAN DAN DIOBATI</t>
  </si>
  <si>
    <t>ANGKA KESEMBUHAN DAN PENGOBATAN LENGKAP SERTA KEBERHASILAN PENGOBATAN TUBERKOLOSIS MENURUT JENIS KELAMIN, KECAMATAN DAN PUSKESMAS KOTA DUMAI TAHUN 2024</t>
  </si>
  <si>
    <t>JUMLAH KASUS TUBERKOLOSIS PARU TERKONFIRMASI BACTERIOLOGI YANG DITEMUKAN DAN DIOBATI</t>
  </si>
  <si>
    <t>KOTA DUMAI</t>
  </si>
  <si>
    <t>-</t>
  </si>
  <si>
    <t>JUMLAH KEPALA KELUARGA PENGGUNA</t>
  </si>
  <si>
    <t>ANGKA KEMATIAN IBU (DILAPORKAN)</t>
  </si>
  <si>
    <t>ANGKA KEMATIAN (DILAPORKAN)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</si>
</sst>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3" formatCode="_(* #,##0.00_);_(* \(#,##0.00\);_(* &quot;-&quot;??_);_(@_)"/>
    <numFmt numFmtId="164" formatCode="0.000"/>
    <numFmt numFmtId="165" formatCode="0.00;[Red]0.00"/>
    <numFmt numFmtId="166" formatCode="0.0"/>
    <numFmt numFmtId="167" formatCode="#,##0;[Red]#,##0"/>
  </numFmts>
  <fonts count="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8" xfId="0" applyBorder="1"/>
    <xf numFmtId="0" fontId="0" fillId="0" borderId="5" xfId="0" applyBorder="1"/>
    <xf numFmtId="0" fontId="4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3" fontId="7" fillId="0" borderId="2" xfId="1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vertical="center"/>
    </xf>
    <xf numFmtId="3" fontId="7" fillId="0" borderId="1" xfId="2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7" fontId="0" fillId="0" borderId="1" xfId="0" applyNumberFormat="1" applyBorder="1"/>
    <xf numFmtId="0" fontId="0" fillId="0" borderId="1" xfId="0" applyBorder="1" applyAlignment="1">
      <alignment horizontal="right"/>
    </xf>
    <xf numFmtId="167" fontId="0" fillId="0" borderId="1" xfId="0" applyNumberFormat="1" applyBorder="1" applyAlignment="1">
      <alignment horizontal="right"/>
    </xf>
    <xf numFmtId="2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2" fontId="0" fillId="0" borderId="5" xfId="0" applyNumberFormat="1" applyBorder="1" applyAlignment="1">
      <alignment horizontal="right" vertical="center"/>
    </xf>
    <xf numFmtId="2" fontId="0" fillId="0" borderId="6" xfId="0" applyNumberFormat="1" applyBorder="1" applyAlignment="1">
      <alignment horizontal="right" vertical="center"/>
    </xf>
    <xf numFmtId="2" fontId="0" fillId="0" borderId="7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</cellXfs>
  <cellStyles count="3">
    <cellStyle name="Comma [0] 2 2" xfId="2"/>
    <cellStyle name="Comma 10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1"/>
  <sheetViews>
    <sheetView workbookViewId="0">
      <selection activeCell="A16" sqref="A16:C16"/>
    </sheetView>
  </sheetViews>
  <sheetFormatPr defaultRowHeight="15"/>
  <cols>
    <col min="2" max="2" width="19.42578125" customWidth="1"/>
    <col min="3" max="3" width="27.28515625" customWidth="1"/>
    <col min="4" max="4" width="19.28515625" customWidth="1"/>
    <col min="5" max="5" width="21.85546875" customWidth="1"/>
    <col min="6" max="6" width="29.5703125" customWidth="1"/>
    <col min="7" max="7" width="15.42578125" customWidth="1"/>
    <col min="8" max="8" width="19" customWidth="1"/>
    <col min="9" max="9" width="16.42578125" customWidth="1"/>
    <col min="10" max="11" width="15" customWidth="1"/>
    <col min="12" max="12" width="25.85546875" customWidth="1"/>
  </cols>
  <sheetData>
    <row r="2" spans="1:12" ht="15.75">
      <c r="A2" s="26" t="s">
        <v>68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4" spans="1:12" ht="38.25" customHeight="1">
      <c r="A4" s="27" t="s">
        <v>2</v>
      </c>
      <c r="B4" s="27" t="s">
        <v>3</v>
      </c>
      <c r="C4" s="27" t="s">
        <v>4</v>
      </c>
      <c r="D4" s="25" t="s">
        <v>60</v>
      </c>
      <c r="E4" s="25" t="s">
        <v>89</v>
      </c>
      <c r="F4" s="25"/>
      <c r="G4" s="25"/>
      <c r="H4" s="25"/>
      <c r="I4" s="25"/>
      <c r="J4" s="25" t="s">
        <v>66</v>
      </c>
      <c r="K4" s="25"/>
      <c r="L4" s="25" t="s">
        <v>67</v>
      </c>
    </row>
    <row r="5" spans="1:12" ht="38.25" customHeight="1">
      <c r="A5" s="28"/>
      <c r="B5" s="28"/>
      <c r="C5" s="28"/>
      <c r="D5" s="25"/>
      <c r="E5" s="7" t="s">
        <v>61</v>
      </c>
      <c r="F5" s="7" t="s">
        <v>62</v>
      </c>
      <c r="G5" s="7" t="s">
        <v>63</v>
      </c>
      <c r="H5" s="7" t="s">
        <v>64</v>
      </c>
      <c r="I5" s="7" t="s">
        <v>65</v>
      </c>
      <c r="J5" s="7" t="s">
        <v>39</v>
      </c>
      <c r="K5" s="7" t="s">
        <v>40</v>
      </c>
      <c r="L5" s="25"/>
    </row>
    <row r="6" spans="1:12">
      <c r="A6" s="3">
        <v>1</v>
      </c>
      <c r="B6" s="1" t="s">
        <v>11</v>
      </c>
      <c r="C6" s="1" t="s">
        <v>11</v>
      </c>
      <c r="D6" s="78">
        <v>13258</v>
      </c>
      <c r="E6" s="78">
        <v>527</v>
      </c>
      <c r="F6" s="1">
        <v>278</v>
      </c>
      <c r="G6" s="78">
        <v>411</v>
      </c>
      <c r="H6" s="79" t="s">
        <v>88</v>
      </c>
      <c r="I6" s="79" t="s">
        <v>88</v>
      </c>
      <c r="J6" s="78">
        <v>12847</v>
      </c>
      <c r="K6" s="81">
        <f>J6/D6*100</f>
        <v>96.899984914768439</v>
      </c>
      <c r="L6" s="81">
        <f>E6/D6*100</f>
        <v>3.9749585156132148</v>
      </c>
    </row>
    <row r="7" spans="1:12">
      <c r="A7" s="3">
        <v>2</v>
      </c>
      <c r="B7" s="1" t="s">
        <v>12</v>
      </c>
      <c r="C7" s="1" t="s">
        <v>12</v>
      </c>
      <c r="D7" s="78">
        <v>22591</v>
      </c>
      <c r="E7" s="78">
        <v>552</v>
      </c>
      <c r="F7" s="79" t="s">
        <v>88</v>
      </c>
      <c r="G7" s="78">
        <v>276</v>
      </c>
      <c r="H7" s="79" t="s">
        <v>88</v>
      </c>
      <c r="I7" s="79" t="s">
        <v>88</v>
      </c>
      <c r="J7" s="78">
        <v>21056</v>
      </c>
      <c r="K7" s="81">
        <f t="shared" ref="K7:K16" si="0">J7/D7*100</f>
        <v>93.205258731353197</v>
      </c>
      <c r="L7" s="81">
        <f t="shared" ref="L7:L16" si="1">E7/D7*100</f>
        <v>2.443450931786995</v>
      </c>
    </row>
    <row r="8" spans="1:12">
      <c r="A8" s="3">
        <v>3</v>
      </c>
      <c r="B8" s="1" t="s">
        <v>13</v>
      </c>
      <c r="C8" s="1" t="s">
        <v>18</v>
      </c>
      <c r="D8" s="78">
        <v>12168</v>
      </c>
      <c r="E8" s="78">
        <v>381</v>
      </c>
      <c r="F8" s="1">
        <v>197</v>
      </c>
      <c r="G8" s="78">
        <v>848</v>
      </c>
      <c r="H8" s="79" t="s">
        <v>88</v>
      </c>
      <c r="I8" s="79" t="s">
        <v>88</v>
      </c>
      <c r="J8" s="78">
        <v>11320</v>
      </c>
      <c r="K8" s="81">
        <f t="shared" si="0"/>
        <v>93.030900723208418</v>
      </c>
      <c r="L8" s="81">
        <f t="shared" si="1"/>
        <v>3.1311637080867851</v>
      </c>
    </row>
    <row r="9" spans="1:12">
      <c r="A9" s="3">
        <v>4</v>
      </c>
      <c r="B9" s="1"/>
      <c r="C9" s="1" t="s">
        <v>19</v>
      </c>
      <c r="D9" s="78">
        <v>5006</v>
      </c>
      <c r="E9" s="80" t="s">
        <v>88</v>
      </c>
      <c r="F9" s="1">
        <v>13</v>
      </c>
      <c r="G9" s="78">
        <v>99</v>
      </c>
      <c r="H9" s="79" t="s">
        <v>88</v>
      </c>
      <c r="I9" s="79" t="s">
        <v>88</v>
      </c>
      <c r="J9" s="78">
        <v>4196</v>
      </c>
      <c r="K9" s="81">
        <f t="shared" si="0"/>
        <v>83.819416699960044</v>
      </c>
      <c r="L9" s="81">
        <v>0</v>
      </c>
    </row>
    <row r="10" spans="1:12">
      <c r="A10" s="3">
        <v>5</v>
      </c>
      <c r="B10" s="1" t="s">
        <v>14</v>
      </c>
      <c r="C10" s="1" t="s">
        <v>14</v>
      </c>
      <c r="D10" s="78">
        <v>6555</v>
      </c>
      <c r="E10" s="80">
        <v>178</v>
      </c>
      <c r="F10" s="1">
        <v>49</v>
      </c>
      <c r="G10" s="78">
        <v>83</v>
      </c>
      <c r="H10" s="79" t="s">
        <v>88</v>
      </c>
      <c r="I10" s="79" t="s">
        <v>88</v>
      </c>
      <c r="J10" s="78">
        <v>5586</v>
      </c>
      <c r="K10" s="81">
        <f t="shared" si="0"/>
        <v>85.217391304347828</v>
      </c>
      <c r="L10" s="81">
        <f t="shared" si="1"/>
        <v>2.7154843630816172</v>
      </c>
    </row>
    <row r="11" spans="1:12">
      <c r="A11" s="3">
        <v>6</v>
      </c>
      <c r="B11" s="1"/>
      <c r="C11" s="1" t="s">
        <v>20</v>
      </c>
      <c r="D11" s="78">
        <v>7536</v>
      </c>
      <c r="E11" s="80">
        <v>1069</v>
      </c>
      <c r="F11" s="1">
        <v>13</v>
      </c>
      <c r="G11" s="78">
        <v>5</v>
      </c>
      <c r="H11" s="79" t="s">
        <v>88</v>
      </c>
      <c r="I11" s="79" t="s">
        <v>88</v>
      </c>
      <c r="J11" s="78">
        <v>7431</v>
      </c>
      <c r="K11" s="81">
        <f t="shared" si="0"/>
        <v>98.606687898089177</v>
      </c>
      <c r="L11" s="81">
        <f t="shared" si="1"/>
        <v>14.185244161358812</v>
      </c>
    </row>
    <row r="12" spans="1:12">
      <c r="A12" s="3">
        <v>7</v>
      </c>
      <c r="B12" s="1" t="s">
        <v>15</v>
      </c>
      <c r="C12" s="1" t="s">
        <v>15</v>
      </c>
      <c r="D12" s="78">
        <v>7821</v>
      </c>
      <c r="E12" s="80">
        <v>1794</v>
      </c>
      <c r="F12" s="1">
        <v>23</v>
      </c>
      <c r="G12" s="78">
        <v>1175</v>
      </c>
      <c r="H12" s="79" t="s">
        <v>88</v>
      </c>
      <c r="I12" s="79" t="s">
        <v>88</v>
      </c>
      <c r="J12" s="78">
        <v>6301</v>
      </c>
      <c r="K12" s="81">
        <f t="shared" si="0"/>
        <v>80.565145122107154</v>
      </c>
      <c r="L12" s="81">
        <f t="shared" si="1"/>
        <v>22.938243191407746</v>
      </c>
    </row>
    <row r="13" spans="1:12">
      <c r="A13" s="3">
        <v>8</v>
      </c>
      <c r="B13" s="1"/>
      <c r="C13" s="1" t="s">
        <v>21</v>
      </c>
      <c r="D13" s="78">
        <v>8871</v>
      </c>
      <c r="E13" s="80">
        <v>697</v>
      </c>
      <c r="F13" s="1">
        <v>35</v>
      </c>
      <c r="G13" s="78">
        <v>236</v>
      </c>
      <c r="H13" s="79" t="s">
        <v>88</v>
      </c>
      <c r="I13" s="79" t="s">
        <v>88</v>
      </c>
      <c r="J13" s="78">
        <v>8382</v>
      </c>
      <c r="K13" s="81">
        <f t="shared" si="0"/>
        <v>94.487656408522142</v>
      </c>
      <c r="L13" s="81">
        <f t="shared" si="1"/>
        <v>7.8570623379551341</v>
      </c>
    </row>
    <row r="14" spans="1:12">
      <c r="A14" s="3">
        <v>9</v>
      </c>
      <c r="B14" s="1" t="s">
        <v>16</v>
      </c>
      <c r="C14" s="1" t="s">
        <v>16</v>
      </c>
      <c r="D14" s="78">
        <v>5772</v>
      </c>
      <c r="E14" s="80" t="s">
        <v>88</v>
      </c>
      <c r="F14" s="1">
        <v>14</v>
      </c>
      <c r="G14" s="78">
        <v>572</v>
      </c>
      <c r="H14" s="79" t="s">
        <v>88</v>
      </c>
      <c r="I14" s="79" t="s">
        <v>88</v>
      </c>
      <c r="J14" s="78">
        <v>5200</v>
      </c>
      <c r="K14" s="81">
        <f t="shared" si="0"/>
        <v>90.090090090090087</v>
      </c>
      <c r="L14" s="81">
        <v>0</v>
      </c>
    </row>
    <row r="15" spans="1:12">
      <c r="A15" s="3">
        <v>10</v>
      </c>
      <c r="B15" s="1" t="s">
        <v>17</v>
      </c>
      <c r="C15" s="1" t="s">
        <v>17</v>
      </c>
      <c r="D15" s="78">
        <v>14386</v>
      </c>
      <c r="E15" s="80" t="s">
        <v>88</v>
      </c>
      <c r="F15" s="1">
        <v>426</v>
      </c>
      <c r="G15" s="78">
        <v>2704</v>
      </c>
      <c r="H15" s="79" t="s">
        <v>88</v>
      </c>
      <c r="I15" s="79" t="s">
        <v>88</v>
      </c>
      <c r="J15" s="78">
        <v>7015</v>
      </c>
      <c r="K15" s="81">
        <f t="shared" si="0"/>
        <v>48.762685944668426</v>
      </c>
      <c r="L15" s="81">
        <v>0</v>
      </c>
    </row>
    <row r="16" spans="1:12">
      <c r="A16" s="1"/>
      <c r="B16" s="75" t="s">
        <v>87</v>
      </c>
      <c r="C16" s="76"/>
      <c r="D16" s="78">
        <f>SUM(D6:D15)</f>
        <v>103964</v>
      </c>
      <c r="E16" s="78">
        <f>SUM(E6:E15)</f>
        <v>5198</v>
      </c>
      <c r="F16" s="78">
        <f>SUM(F6:F15)</f>
        <v>1048</v>
      </c>
      <c r="G16" s="78">
        <f>SUM(G6:G15)</f>
        <v>6409</v>
      </c>
      <c r="H16" s="79" t="s">
        <v>88</v>
      </c>
      <c r="I16" s="79" t="s">
        <v>88</v>
      </c>
      <c r="J16" s="78">
        <f>SUM(J6:J15)</f>
        <v>89334</v>
      </c>
      <c r="K16" s="81">
        <f t="shared" si="0"/>
        <v>85.927821168866146</v>
      </c>
      <c r="L16" s="81">
        <f t="shared" si="1"/>
        <v>4.9998076257165947</v>
      </c>
    </row>
    <row r="18" spans="1:12" ht="15.75">
      <c r="A18" s="26" t="s">
        <v>69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20" spans="1:12">
      <c r="A20" s="27" t="s">
        <v>2</v>
      </c>
      <c r="B20" s="27" t="s">
        <v>3</v>
      </c>
      <c r="C20" s="27" t="s">
        <v>4</v>
      </c>
      <c r="D20" s="25" t="s">
        <v>60</v>
      </c>
      <c r="E20" s="25" t="s">
        <v>89</v>
      </c>
      <c r="F20" s="25"/>
      <c r="G20" s="25"/>
      <c r="H20" s="25"/>
      <c r="I20" s="25"/>
      <c r="J20" s="25" t="s">
        <v>66</v>
      </c>
      <c r="K20" s="25"/>
      <c r="L20" s="25" t="s">
        <v>67</v>
      </c>
    </row>
    <row r="21" spans="1:12" ht="30">
      <c r="A21" s="28"/>
      <c r="B21" s="28"/>
      <c r="C21" s="28"/>
      <c r="D21" s="25"/>
      <c r="E21" s="7" t="s">
        <v>70</v>
      </c>
      <c r="F21" s="7" t="s">
        <v>62</v>
      </c>
      <c r="G21" s="7" t="s">
        <v>63</v>
      </c>
      <c r="H21" s="7" t="s">
        <v>64</v>
      </c>
      <c r="I21" s="7" t="s">
        <v>65</v>
      </c>
      <c r="J21" s="7" t="s">
        <v>39</v>
      </c>
      <c r="K21" s="7" t="s">
        <v>40</v>
      </c>
      <c r="L21" s="25"/>
    </row>
    <row r="22" spans="1:12">
      <c r="A22" s="3">
        <v>1</v>
      </c>
      <c r="B22" s="1" t="s">
        <v>11</v>
      </c>
      <c r="C22" s="1" t="s">
        <v>11</v>
      </c>
      <c r="D22" s="3">
        <v>13296</v>
      </c>
      <c r="E22" s="3">
        <v>6672</v>
      </c>
      <c r="F22" s="3">
        <v>10</v>
      </c>
      <c r="G22" s="3">
        <v>55</v>
      </c>
      <c r="H22" s="3">
        <v>0</v>
      </c>
      <c r="I22" s="3">
        <v>0</v>
      </c>
      <c r="J22" s="3">
        <v>13241</v>
      </c>
      <c r="K22" s="12">
        <f>J22/D22*100</f>
        <v>99.586341756919367</v>
      </c>
      <c r="L22" s="13">
        <f>E22/D22*100</f>
        <v>50.180505415162457</v>
      </c>
    </row>
    <row r="23" spans="1:12">
      <c r="A23" s="3">
        <v>2</v>
      </c>
      <c r="B23" s="1" t="s">
        <v>12</v>
      </c>
      <c r="C23" s="1" t="s">
        <v>71</v>
      </c>
      <c r="D23" s="3">
        <v>21762</v>
      </c>
      <c r="E23" s="3">
        <v>39</v>
      </c>
      <c r="F23" s="3">
        <v>0</v>
      </c>
      <c r="G23" s="3">
        <v>215</v>
      </c>
      <c r="H23" s="3">
        <v>61</v>
      </c>
      <c r="I23" s="3">
        <v>0</v>
      </c>
      <c r="J23" s="3">
        <v>20543</v>
      </c>
      <c r="K23" s="12">
        <f t="shared" ref="K23:K31" si="2">J23/D23*100</f>
        <v>94.398492785589553</v>
      </c>
      <c r="L23" s="13">
        <f t="shared" ref="L23:L31" si="3">E23/D23*100</f>
        <v>0.17921146953405018</v>
      </c>
    </row>
    <row r="24" spans="1:12">
      <c r="A24" s="3">
        <v>3</v>
      </c>
      <c r="B24" s="1" t="s">
        <v>13</v>
      </c>
      <c r="C24" s="1" t="s">
        <v>18</v>
      </c>
      <c r="D24" s="3">
        <v>11906</v>
      </c>
      <c r="E24" s="3">
        <v>381</v>
      </c>
      <c r="F24" s="3">
        <v>147</v>
      </c>
      <c r="G24" s="3">
        <v>692</v>
      </c>
      <c r="H24" s="3">
        <v>203</v>
      </c>
      <c r="I24" s="3">
        <v>37</v>
      </c>
      <c r="J24" s="3">
        <v>10934</v>
      </c>
      <c r="K24" s="12">
        <f t="shared" si="2"/>
        <v>91.836049050898708</v>
      </c>
      <c r="L24" s="13">
        <f t="shared" si="3"/>
        <v>3.2000671930119267</v>
      </c>
    </row>
    <row r="25" spans="1:12">
      <c r="A25" s="3">
        <v>4</v>
      </c>
      <c r="B25" s="1"/>
      <c r="C25" s="1" t="s">
        <v>19</v>
      </c>
      <c r="D25" s="3">
        <v>4683</v>
      </c>
      <c r="E25" s="3">
        <v>0</v>
      </c>
      <c r="F25" s="3">
        <v>13</v>
      </c>
      <c r="G25" s="3">
        <v>269</v>
      </c>
      <c r="H25" s="3">
        <v>2</v>
      </c>
      <c r="I25" s="3">
        <v>0</v>
      </c>
      <c r="J25" s="3">
        <v>3989</v>
      </c>
      <c r="K25" s="12">
        <f t="shared" si="2"/>
        <v>85.180439888960066</v>
      </c>
      <c r="L25" s="13">
        <f t="shared" si="3"/>
        <v>0</v>
      </c>
    </row>
    <row r="26" spans="1:12">
      <c r="A26" s="3">
        <v>5</v>
      </c>
      <c r="B26" s="1" t="s">
        <v>14</v>
      </c>
      <c r="C26" s="1" t="s">
        <v>14</v>
      </c>
      <c r="D26" s="3">
        <v>6479</v>
      </c>
      <c r="E26" s="3">
        <v>5331</v>
      </c>
      <c r="F26" s="3">
        <v>49</v>
      </c>
      <c r="G26" s="3">
        <v>83</v>
      </c>
      <c r="H26" s="3">
        <v>0</v>
      </c>
      <c r="I26" s="3">
        <v>0</v>
      </c>
      <c r="J26" s="3">
        <v>5550</v>
      </c>
      <c r="K26" s="12">
        <f t="shared" si="2"/>
        <v>85.661367494983793</v>
      </c>
      <c r="L26" s="13">
        <f t="shared" si="3"/>
        <v>82.281216237073622</v>
      </c>
    </row>
    <row r="27" spans="1:12">
      <c r="A27" s="3">
        <v>6</v>
      </c>
      <c r="B27" s="1"/>
      <c r="C27" s="1" t="s">
        <v>20</v>
      </c>
      <c r="D27" s="3">
        <v>7237</v>
      </c>
      <c r="E27" s="3">
        <v>3945</v>
      </c>
      <c r="F27" s="3">
        <v>632</v>
      </c>
      <c r="G27" s="3">
        <v>58</v>
      </c>
      <c r="H27" s="3">
        <v>49</v>
      </c>
      <c r="I27" s="3">
        <v>0</v>
      </c>
      <c r="J27" s="3">
        <v>6812</v>
      </c>
      <c r="K27" s="12">
        <f t="shared" si="2"/>
        <v>94.127400856708576</v>
      </c>
      <c r="L27" s="13">
        <f t="shared" si="3"/>
        <v>54.511537930081523</v>
      </c>
    </row>
    <row r="28" spans="1:12">
      <c r="A28" s="3">
        <v>7</v>
      </c>
      <c r="B28" s="1" t="s">
        <v>15</v>
      </c>
      <c r="C28" s="1" t="s">
        <v>15</v>
      </c>
      <c r="D28" s="3">
        <v>7592</v>
      </c>
      <c r="E28" s="3">
        <v>1793</v>
      </c>
      <c r="F28" s="3">
        <v>23</v>
      </c>
      <c r="G28" s="3">
        <v>1175</v>
      </c>
      <c r="H28" s="3">
        <v>0</v>
      </c>
      <c r="I28" s="3">
        <v>0</v>
      </c>
      <c r="J28" s="3">
        <v>6300</v>
      </c>
      <c r="K28" s="12">
        <f t="shared" si="2"/>
        <v>82.982086406743932</v>
      </c>
      <c r="L28" s="13">
        <f t="shared" si="3"/>
        <v>23.616965226554267</v>
      </c>
    </row>
    <row r="29" spans="1:12">
      <c r="A29" s="3">
        <v>8</v>
      </c>
      <c r="B29" s="1"/>
      <c r="C29" s="1" t="s">
        <v>21</v>
      </c>
      <c r="D29" s="3">
        <v>8552</v>
      </c>
      <c r="E29" s="3">
        <v>1980</v>
      </c>
      <c r="F29" s="3">
        <v>35</v>
      </c>
      <c r="G29" s="3">
        <v>256</v>
      </c>
      <c r="H29" s="3">
        <v>0</v>
      </c>
      <c r="I29" s="3">
        <v>0</v>
      </c>
      <c r="J29" s="3">
        <v>7262</v>
      </c>
      <c r="K29" s="12">
        <f t="shared" si="2"/>
        <v>84.915809167446213</v>
      </c>
      <c r="L29" s="13">
        <f t="shared" si="3"/>
        <v>23.152478952291862</v>
      </c>
    </row>
    <row r="30" spans="1:12">
      <c r="A30" s="3">
        <v>9</v>
      </c>
      <c r="B30" s="1" t="s">
        <v>16</v>
      </c>
      <c r="C30" s="1" t="s">
        <v>16</v>
      </c>
      <c r="D30" s="3">
        <v>5368</v>
      </c>
      <c r="E30" s="3">
        <v>4796</v>
      </c>
      <c r="F30" s="3">
        <v>14</v>
      </c>
      <c r="G30" s="3">
        <v>572</v>
      </c>
      <c r="H30" s="3">
        <v>0</v>
      </c>
      <c r="I30" s="3">
        <v>0</v>
      </c>
      <c r="J30" s="3">
        <v>4810</v>
      </c>
      <c r="K30" s="12">
        <f t="shared" si="2"/>
        <v>89.605067064083457</v>
      </c>
      <c r="L30" s="13">
        <f t="shared" si="3"/>
        <v>89.344262295081961</v>
      </c>
    </row>
    <row r="31" spans="1:12">
      <c r="A31" s="3">
        <v>10</v>
      </c>
      <c r="B31" s="1" t="s">
        <v>17</v>
      </c>
      <c r="C31" s="1" t="s">
        <v>17</v>
      </c>
      <c r="D31" s="3">
        <v>13461</v>
      </c>
      <c r="E31" s="3">
        <v>0</v>
      </c>
      <c r="F31" s="3">
        <v>420</v>
      </c>
      <c r="G31" s="3">
        <v>2677</v>
      </c>
      <c r="H31" s="3">
        <v>0</v>
      </c>
      <c r="I31" s="3">
        <v>0</v>
      </c>
      <c r="J31" s="3">
        <v>6921</v>
      </c>
      <c r="K31" s="12">
        <f t="shared" si="2"/>
        <v>51.415199465121461</v>
      </c>
      <c r="L31" s="13">
        <f t="shared" si="3"/>
        <v>0</v>
      </c>
    </row>
  </sheetData>
  <mergeCells count="17">
    <mergeCell ref="B16:C16"/>
    <mergeCell ref="A18:L18"/>
    <mergeCell ref="A20:A21"/>
    <mergeCell ref="B20:B21"/>
    <mergeCell ref="C20:C21"/>
    <mergeCell ref="D20:D21"/>
    <mergeCell ref="E20:I20"/>
    <mergeCell ref="J20:K20"/>
    <mergeCell ref="L20:L21"/>
    <mergeCell ref="J4:K4"/>
    <mergeCell ref="L4:L5"/>
    <mergeCell ref="A2:L2"/>
    <mergeCell ref="A4:A5"/>
    <mergeCell ref="B4:B5"/>
    <mergeCell ref="C4:C5"/>
    <mergeCell ref="D4:D5"/>
    <mergeCell ref="E4:I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D38"/>
  <sheetViews>
    <sheetView zoomScale="90" zoomScaleNormal="90" workbookViewId="0">
      <selection activeCell="A19" sqref="A19:C19"/>
    </sheetView>
  </sheetViews>
  <sheetFormatPr defaultRowHeight="15"/>
  <cols>
    <col min="1" max="1" width="6.28515625" customWidth="1"/>
    <col min="2" max="2" width="21" customWidth="1"/>
    <col min="3" max="3" width="24.7109375" customWidth="1"/>
  </cols>
  <sheetData>
    <row r="2" spans="1:30">
      <c r="A2" s="29" t="s">
        <v>72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</row>
    <row r="4" spans="1:30" ht="15.75">
      <c r="A4" s="27" t="s">
        <v>2</v>
      </c>
      <c r="B4" s="27" t="s">
        <v>3</v>
      </c>
      <c r="C4" s="27" t="s">
        <v>4</v>
      </c>
      <c r="D4" s="35" t="s">
        <v>74</v>
      </c>
      <c r="E4" s="36"/>
      <c r="F4" s="37"/>
      <c r="G4" s="30" t="s">
        <v>49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2"/>
    </row>
    <row r="5" spans="1:30" ht="15.75">
      <c r="A5" s="28"/>
      <c r="B5" s="28"/>
      <c r="C5" s="28"/>
      <c r="D5" s="38"/>
      <c r="E5" s="39"/>
      <c r="F5" s="40"/>
      <c r="G5" s="33" t="s">
        <v>55</v>
      </c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5" t="s">
        <v>58</v>
      </c>
      <c r="Z5" s="36"/>
      <c r="AA5" s="36"/>
      <c r="AB5" s="36"/>
      <c r="AC5" s="36"/>
      <c r="AD5" s="37"/>
    </row>
    <row r="6" spans="1:30" ht="15.75">
      <c r="A6" s="28"/>
      <c r="B6" s="28"/>
      <c r="C6" s="28"/>
      <c r="D6" s="43" t="s">
        <v>34</v>
      </c>
      <c r="E6" s="43" t="s">
        <v>35</v>
      </c>
      <c r="F6" s="43" t="s">
        <v>36</v>
      </c>
      <c r="G6" s="41" t="s">
        <v>59</v>
      </c>
      <c r="H6" s="41"/>
      <c r="I6" s="41"/>
      <c r="J6" s="41"/>
      <c r="K6" s="41"/>
      <c r="L6" s="41"/>
      <c r="M6" s="41" t="s">
        <v>56</v>
      </c>
      <c r="N6" s="41"/>
      <c r="O6" s="41"/>
      <c r="P6" s="41"/>
      <c r="Q6" s="41"/>
      <c r="R6" s="41"/>
      <c r="S6" s="41" t="s">
        <v>57</v>
      </c>
      <c r="T6" s="41"/>
      <c r="U6" s="41"/>
      <c r="V6" s="41"/>
      <c r="W6" s="41"/>
      <c r="X6" s="41"/>
      <c r="Y6" s="38"/>
      <c r="Z6" s="39"/>
      <c r="AA6" s="39"/>
      <c r="AB6" s="39"/>
      <c r="AC6" s="39"/>
      <c r="AD6" s="40"/>
    </row>
    <row r="7" spans="1:30" ht="15.75">
      <c r="A7" s="28"/>
      <c r="B7" s="28"/>
      <c r="C7" s="28"/>
      <c r="D7" s="44"/>
      <c r="E7" s="44"/>
      <c r="F7" s="44"/>
      <c r="G7" s="34" t="s">
        <v>34</v>
      </c>
      <c r="H7" s="34"/>
      <c r="I7" s="34" t="s">
        <v>35</v>
      </c>
      <c r="J7" s="34"/>
      <c r="K7" s="34" t="s">
        <v>36</v>
      </c>
      <c r="L7" s="34"/>
      <c r="M7" s="34" t="s">
        <v>34</v>
      </c>
      <c r="N7" s="34"/>
      <c r="O7" s="34" t="s">
        <v>35</v>
      </c>
      <c r="P7" s="34"/>
      <c r="Q7" s="34" t="s">
        <v>36</v>
      </c>
      <c r="R7" s="34"/>
      <c r="S7" s="34" t="s">
        <v>34</v>
      </c>
      <c r="T7" s="34"/>
      <c r="U7" s="34" t="s">
        <v>35</v>
      </c>
      <c r="V7" s="34"/>
      <c r="W7" s="34" t="s">
        <v>36</v>
      </c>
      <c r="X7" s="34"/>
      <c r="Y7" s="34" t="s">
        <v>34</v>
      </c>
      <c r="Z7" s="34"/>
      <c r="AA7" s="34" t="s">
        <v>35</v>
      </c>
      <c r="AB7" s="34"/>
      <c r="AC7" s="34" t="s">
        <v>36</v>
      </c>
      <c r="AD7" s="34"/>
    </row>
    <row r="8" spans="1:30" ht="15.75">
      <c r="A8" s="42"/>
      <c r="B8" s="42"/>
      <c r="C8" s="42"/>
      <c r="D8" s="45"/>
      <c r="E8" s="45"/>
      <c r="F8" s="45"/>
      <c r="G8" s="11" t="s">
        <v>39</v>
      </c>
      <c r="H8" s="11" t="s">
        <v>40</v>
      </c>
      <c r="I8" s="11" t="s">
        <v>39</v>
      </c>
      <c r="J8" s="11" t="s">
        <v>40</v>
      </c>
      <c r="K8" s="11" t="s">
        <v>39</v>
      </c>
      <c r="L8" s="11" t="s">
        <v>40</v>
      </c>
      <c r="M8" s="11" t="s">
        <v>39</v>
      </c>
      <c r="N8" s="11" t="s">
        <v>40</v>
      </c>
      <c r="O8" s="11" t="s">
        <v>39</v>
      </c>
      <c r="P8" s="11" t="s">
        <v>40</v>
      </c>
      <c r="Q8" s="11" t="s">
        <v>39</v>
      </c>
      <c r="R8" s="11" t="s">
        <v>40</v>
      </c>
      <c r="S8" s="11" t="s">
        <v>39</v>
      </c>
      <c r="T8" s="11" t="s">
        <v>40</v>
      </c>
      <c r="U8" s="11" t="s">
        <v>39</v>
      </c>
      <c r="V8" s="11" t="s">
        <v>40</v>
      </c>
      <c r="W8" s="11" t="s">
        <v>39</v>
      </c>
      <c r="X8" s="11" t="s">
        <v>40</v>
      </c>
      <c r="Y8" s="11" t="s">
        <v>39</v>
      </c>
      <c r="Z8" s="11" t="s">
        <v>40</v>
      </c>
      <c r="AA8" s="11" t="s">
        <v>39</v>
      </c>
      <c r="AB8" s="11" t="s">
        <v>40</v>
      </c>
      <c r="AC8" s="11" t="s">
        <v>39</v>
      </c>
      <c r="AD8" s="11" t="s">
        <v>40</v>
      </c>
    </row>
    <row r="9" spans="1:30">
      <c r="A9" s="5">
        <v>1</v>
      </c>
      <c r="B9" s="6" t="s">
        <v>11</v>
      </c>
      <c r="C9" s="1" t="s">
        <v>11</v>
      </c>
      <c r="D9" s="1">
        <v>511</v>
      </c>
      <c r="E9" s="1">
        <v>443</v>
      </c>
      <c r="F9" s="78">
        <f>SUM(D9:E9)</f>
        <v>954</v>
      </c>
      <c r="G9" s="78">
        <v>509</v>
      </c>
      <c r="H9" s="81">
        <f>G9/D9*100</f>
        <v>99.608610567514674</v>
      </c>
      <c r="I9" s="78">
        <v>482</v>
      </c>
      <c r="J9" s="81">
        <f>I9/E9*100</f>
        <v>108.80361173814899</v>
      </c>
      <c r="K9" s="78">
        <f>SUM(G9+I9)</f>
        <v>991</v>
      </c>
      <c r="L9" s="81">
        <f>K9/F9*100</f>
        <v>103.87840670859538</v>
      </c>
      <c r="M9" s="1">
        <v>0</v>
      </c>
      <c r="N9" s="81">
        <f>M9/D9*100</f>
        <v>0</v>
      </c>
      <c r="O9" s="1">
        <v>0</v>
      </c>
      <c r="P9" s="81">
        <f>O9/E9*100</f>
        <v>0</v>
      </c>
      <c r="Q9" s="1">
        <f>M9+O9</f>
        <v>0</v>
      </c>
      <c r="R9" s="81">
        <f>Q9/F9*100</f>
        <v>0</v>
      </c>
      <c r="S9" s="78">
        <v>509</v>
      </c>
      <c r="T9" s="81">
        <f>S9/D9*100</f>
        <v>99.608610567514674</v>
      </c>
      <c r="U9" s="78">
        <v>482</v>
      </c>
      <c r="V9" s="81">
        <f>U9/E9*100</f>
        <v>108.80361173814899</v>
      </c>
      <c r="W9" s="78">
        <f>S9+U9</f>
        <v>991</v>
      </c>
      <c r="X9" s="81">
        <f>W9/F9*100</f>
        <v>103.87840670859538</v>
      </c>
      <c r="Y9" s="78">
        <v>482</v>
      </c>
      <c r="Z9" s="81">
        <f>Y9/D9*100</f>
        <v>94.324853228962809</v>
      </c>
      <c r="AA9" s="1">
        <v>453</v>
      </c>
      <c r="AB9" s="81">
        <f>AA9/E9*100</f>
        <v>102.25733634311513</v>
      </c>
      <c r="AC9" s="78">
        <f>Y9+AA9</f>
        <v>935</v>
      </c>
      <c r="AD9" s="81">
        <f>AC9/F9*100</f>
        <v>98.008385744234801</v>
      </c>
    </row>
    <row r="10" spans="1:30">
      <c r="A10" s="3">
        <v>2</v>
      </c>
      <c r="B10" s="1" t="s">
        <v>12</v>
      </c>
      <c r="C10" s="1" t="s">
        <v>12</v>
      </c>
      <c r="D10" s="1">
        <v>950</v>
      </c>
      <c r="E10" s="1">
        <v>905</v>
      </c>
      <c r="F10" s="78">
        <f t="shared" ref="F10:F19" si="0">SUM(D10:E10)</f>
        <v>1855</v>
      </c>
      <c r="G10" s="78">
        <v>1088</v>
      </c>
      <c r="H10" s="81">
        <f t="shared" ref="H10:H19" si="1">G10/D10*100</f>
        <v>114.52631578947367</v>
      </c>
      <c r="I10" s="78">
        <v>1068</v>
      </c>
      <c r="J10" s="81">
        <f t="shared" ref="J10:J19" si="2">I10/E10*100</f>
        <v>118.01104972375691</v>
      </c>
      <c r="K10" s="78">
        <f t="shared" ref="K10:K19" si="3">SUM(G10+I10)</f>
        <v>2156</v>
      </c>
      <c r="L10" s="81">
        <f t="shared" ref="L10:L19" si="4">K10/F10*100</f>
        <v>116.22641509433961</v>
      </c>
      <c r="M10" s="1">
        <v>0</v>
      </c>
      <c r="N10" s="81">
        <f t="shared" ref="N10:N19" si="5">M10/D10*100</f>
        <v>0</v>
      </c>
      <c r="O10" s="1">
        <v>0</v>
      </c>
      <c r="P10" s="81">
        <f t="shared" ref="P10:P19" si="6">O10/E10*100</f>
        <v>0</v>
      </c>
      <c r="Q10" s="1">
        <f t="shared" ref="Q10:Q19" si="7">M10+O10</f>
        <v>0</v>
      </c>
      <c r="R10" s="81">
        <f t="shared" ref="R10:R19" si="8">Q10/F10*100</f>
        <v>0</v>
      </c>
      <c r="S10" s="78">
        <v>1088</v>
      </c>
      <c r="T10" s="81">
        <f t="shared" ref="T10:T19" si="9">S10/D10*100</f>
        <v>114.52631578947367</v>
      </c>
      <c r="U10" s="78">
        <v>1068</v>
      </c>
      <c r="V10" s="81">
        <f t="shared" ref="V10:V19" si="10">U10/E10*100</f>
        <v>118.01104972375691</v>
      </c>
      <c r="W10" s="78">
        <f t="shared" ref="W10:W19" si="11">S10+U10</f>
        <v>2156</v>
      </c>
      <c r="X10" s="81">
        <f t="shared" ref="X10:X19" si="12">W10/F10*100</f>
        <v>116.22641509433961</v>
      </c>
      <c r="Y10" s="78">
        <v>602</v>
      </c>
      <c r="Z10" s="81">
        <f t="shared" ref="Z10:Z19" si="13">Y10/D10*100</f>
        <v>63.368421052631575</v>
      </c>
      <c r="AA10" s="1">
        <v>618</v>
      </c>
      <c r="AB10" s="81">
        <f t="shared" ref="AB10:AB19" si="14">AA10/E10*100</f>
        <v>68.287292817679557</v>
      </c>
      <c r="AC10" s="78">
        <f t="shared" ref="AC10:AC19" si="15">Y10+AA10</f>
        <v>1220</v>
      </c>
      <c r="AD10" s="81">
        <f t="shared" ref="AD10:AD19" si="16">AC10/F10*100</f>
        <v>65.768194070080867</v>
      </c>
    </row>
    <row r="11" spans="1:30">
      <c r="A11" s="3">
        <v>3</v>
      </c>
      <c r="B11" s="1" t="s">
        <v>13</v>
      </c>
      <c r="C11" s="1" t="s">
        <v>18</v>
      </c>
      <c r="D11" s="1">
        <v>568</v>
      </c>
      <c r="E11" s="1">
        <v>537</v>
      </c>
      <c r="F11" s="78">
        <f t="shared" si="0"/>
        <v>1105</v>
      </c>
      <c r="G11" s="78">
        <v>564</v>
      </c>
      <c r="H11" s="81">
        <f t="shared" si="1"/>
        <v>99.295774647887328</v>
      </c>
      <c r="I11" s="78">
        <v>532</v>
      </c>
      <c r="J11" s="81">
        <f t="shared" si="2"/>
        <v>99.068901303538169</v>
      </c>
      <c r="K11" s="78">
        <f t="shared" si="3"/>
        <v>1096</v>
      </c>
      <c r="L11" s="81">
        <f t="shared" si="4"/>
        <v>99.185520361990953</v>
      </c>
      <c r="M11" s="1">
        <v>0</v>
      </c>
      <c r="N11" s="81">
        <f t="shared" si="5"/>
        <v>0</v>
      </c>
      <c r="O11" s="1">
        <v>0</v>
      </c>
      <c r="P11" s="81">
        <f t="shared" si="6"/>
        <v>0</v>
      </c>
      <c r="Q11" s="1">
        <f t="shared" si="7"/>
        <v>0</v>
      </c>
      <c r="R11" s="81">
        <f t="shared" si="8"/>
        <v>0</v>
      </c>
      <c r="S11" s="78">
        <v>564</v>
      </c>
      <c r="T11" s="81">
        <f t="shared" si="9"/>
        <v>99.295774647887328</v>
      </c>
      <c r="U11" s="78">
        <v>532</v>
      </c>
      <c r="V11" s="81">
        <f t="shared" si="10"/>
        <v>99.068901303538169</v>
      </c>
      <c r="W11" s="78">
        <f t="shared" si="11"/>
        <v>1096</v>
      </c>
      <c r="X11" s="81">
        <f t="shared" si="12"/>
        <v>99.185520361990953</v>
      </c>
      <c r="Y11" s="78">
        <v>505</v>
      </c>
      <c r="Z11" s="81">
        <f t="shared" si="13"/>
        <v>88.908450704225345</v>
      </c>
      <c r="AA11" s="1">
        <v>493</v>
      </c>
      <c r="AB11" s="81">
        <f t="shared" si="14"/>
        <v>91.806331471135934</v>
      </c>
      <c r="AC11" s="78">
        <f t="shared" si="15"/>
        <v>998</v>
      </c>
      <c r="AD11" s="81">
        <f t="shared" si="16"/>
        <v>90.31674208144797</v>
      </c>
    </row>
    <row r="12" spans="1:30">
      <c r="A12" s="3">
        <v>4</v>
      </c>
      <c r="B12" s="1"/>
      <c r="C12" s="1" t="s">
        <v>19</v>
      </c>
      <c r="D12" s="1">
        <v>262</v>
      </c>
      <c r="E12" s="1">
        <v>229</v>
      </c>
      <c r="F12" s="78">
        <f t="shared" si="0"/>
        <v>491</v>
      </c>
      <c r="G12" s="78">
        <v>198</v>
      </c>
      <c r="H12" s="81">
        <f t="shared" si="1"/>
        <v>75.572519083969468</v>
      </c>
      <c r="I12" s="78">
        <v>193</v>
      </c>
      <c r="J12" s="81">
        <f t="shared" si="2"/>
        <v>84.279475982532745</v>
      </c>
      <c r="K12" s="78">
        <f t="shared" si="3"/>
        <v>391</v>
      </c>
      <c r="L12" s="81">
        <f t="shared" si="4"/>
        <v>79.633401221995925</v>
      </c>
      <c r="M12" s="1">
        <v>0</v>
      </c>
      <c r="N12" s="81">
        <f t="shared" si="5"/>
        <v>0</v>
      </c>
      <c r="O12" s="1">
        <v>0</v>
      </c>
      <c r="P12" s="81">
        <f t="shared" si="6"/>
        <v>0</v>
      </c>
      <c r="Q12" s="1">
        <f t="shared" si="7"/>
        <v>0</v>
      </c>
      <c r="R12" s="81">
        <f t="shared" si="8"/>
        <v>0</v>
      </c>
      <c r="S12" s="78">
        <v>198</v>
      </c>
      <c r="T12" s="81">
        <f t="shared" si="9"/>
        <v>75.572519083969468</v>
      </c>
      <c r="U12" s="78">
        <v>193</v>
      </c>
      <c r="V12" s="81">
        <f t="shared" si="10"/>
        <v>84.279475982532745</v>
      </c>
      <c r="W12" s="78">
        <f t="shared" si="11"/>
        <v>391</v>
      </c>
      <c r="X12" s="81">
        <f t="shared" si="12"/>
        <v>79.633401221995925</v>
      </c>
      <c r="Y12" s="78">
        <v>160</v>
      </c>
      <c r="Z12" s="81">
        <f t="shared" si="13"/>
        <v>61.068702290076338</v>
      </c>
      <c r="AA12" s="1">
        <v>152</v>
      </c>
      <c r="AB12" s="81">
        <f t="shared" si="14"/>
        <v>66.375545851528386</v>
      </c>
      <c r="AC12" s="78">
        <f t="shared" si="15"/>
        <v>312</v>
      </c>
      <c r="AD12" s="81">
        <f t="shared" si="16"/>
        <v>63.543788187372705</v>
      </c>
    </row>
    <row r="13" spans="1:30">
      <c r="A13" s="3">
        <v>5</v>
      </c>
      <c r="B13" s="1" t="s">
        <v>14</v>
      </c>
      <c r="C13" s="1" t="s">
        <v>14</v>
      </c>
      <c r="D13" s="1">
        <v>284</v>
      </c>
      <c r="E13" s="1">
        <v>276</v>
      </c>
      <c r="F13" s="78">
        <f t="shared" si="0"/>
        <v>560</v>
      </c>
      <c r="G13" s="78">
        <v>295</v>
      </c>
      <c r="H13" s="81">
        <f t="shared" si="1"/>
        <v>103.87323943661973</v>
      </c>
      <c r="I13" s="78">
        <v>262</v>
      </c>
      <c r="J13" s="81">
        <f t="shared" si="2"/>
        <v>94.927536231884062</v>
      </c>
      <c r="K13" s="78">
        <f t="shared" si="3"/>
        <v>557</v>
      </c>
      <c r="L13" s="81">
        <f t="shared" si="4"/>
        <v>99.464285714285722</v>
      </c>
      <c r="M13" s="1">
        <v>0</v>
      </c>
      <c r="N13" s="81">
        <f t="shared" si="5"/>
        <v>0</v>
      </c>
      <c r="O13" s="1">
        <v>0</v>
      </c>
      <c r="P13" s="81">
        <f t="shared" si="6"/>
        <v>0</v>
      </c>
      <c r="Q13" s="1">
        <f t="shared" si="7"/>
        <v>0</v>
      </c>
      <c r="R13" s="81">
        <f t="shared" si="8"/>
        <v>0</v>
      </c>
      <c r="S13" s="78">
        <v>295</v>
      </c>
      <c r="T13" s="81">
        <f t="shared" si="9"/>
        <v>103.87323943661973</v>
      </c>
      <c r="U13" s="78">
        <v>262</v>
      </c>
      <c r="V13" s="81">
        <f t="shared" si="10"/>
        <v>94.927536231884062</v>
      </c>
      <c r="W13" s="78">
        <f t="shared" si="11"/>
        <v>557</v>
      </c>
      <c r="X13" s="81">
        <f t="shared" si="12"/>
        <v>99.464285714285722</v>
      </c>
      <c r="Y13" s="78">
        <v>303</v>
      </c>
      <c r="Z13" s="81">
        <f t="shared" si="13"/>
        <v>106.69014084507043</v>
      </c>
      <c r="AA13" s="1">
        <v>257</v>
      </c>
      <c r="AB13" s="81">
        <f t="shared" si="14"/>
        <v>93.115942028985515</v>
      </c>
      <c r="AC13" s="78">
        <f t="shared" si="15"/>
        <v>560</v>
      </c>
      <c r="AD13" s="81">
        <f t="shared" si="16"/>
        <v>100</v>
      </c>
    </row>
    <row r="14" spans="1:30">
      <c r="A14" s="3">
        <v>6</v>
      </c>
      <c r="B14" s="1"/>
      <c r="C14" s="1" t="s">
        <v>20</v>
      </c>
      <c r="D14" s="1">
        <v>454</v>
      </c>
      <c r="E14" s="1">
        <v>375</v>
      </c>
      <c r="F14" s="78">
        <f t="shared" si="0"/>
        <v>829</v>
      </c>
      <c r="G14" s="78">
        <v>476</v>
      </c>
      <c r="H14" s="81">
        <f t="shared" si="1"/>
        <v>104.84581497797356</v>
      </c>
      <c r="I14" s="78">
        <v>466</v>
      </c>
      <c r="J14" s="81">
        <f t="shared" si="2"/>
        <v>124.26666666666665</v>
      </c>
      <c r="K14" s="78">
        <f t="shared" si="3"/>
        <v>942</v>
      </c>
      <c r="L14" s="81">
        <f t="shared" si="4"/>
        <v>113.63088057901085</v>
      </c>
      <c r="M14" s="1">
        <v>0</v>
      </c>
      <c r="N14" s="81">
        <f t="shared" si="5"/>
        <v>0</v>
      </c>
      <c r="O14" s="1">
        <v>0</v>
      </c>
      <c r="P14" s="81">
        <f t="shared" si="6"/>
        <v>0</v>
      </c>
      <c r="Q14" s="1">
        <f t="shared" si="7"/>
        <v>0</v>
      </c>
      <c r="R14" s="81">
        <f t="shared" si="8"/>
        <v>0</v>
      </c>
      <c r="S14" s="78">
        <v>476</v>
      </c>
      <c r="T14" s="81">
        <f t="shared" si="9"/>
        <v>104.84581497797356</v>
      </c>
      <c r="U14" s="78">
        <v>466</v>
      </c>
      <c r="V14" s="81">
        <f t="shared" si="10"/>
        <v>124.26666666666665</v>
      </c>
      <c r="W14" s="78">
        <f t="shared" si="11"/>
        <v>942</v>
      </c>
      <c r="X14" s="81">
        <f t="shared" si="12"/>
        <v>113.63088057901085</v>
      </c>
      <c r="Y14" s="78">
        <v>319</v>
      </c>
      <c r="Z14" s="81">
        <f t="shared" si="13"/>
        <v>70.264317180616743</v>
      </c>
      <c r="AA14" s="1">
        <v>301</v>
      </c>
      <c r="AB14" s="81">
        <f t="shared" si="14"/>
        <v>80.266666666666666</v>
      </c>
      <c r="AC14" s="78">
        <f t="shared" si="15"/>
        <v>620</v>
      </c>
      <c r="AD14" s="81">
        <f t="shared" si="16"/>
        <v>74.788902291917964</v>
      </c>
    </row>
    <row r="15" spans="1:30">
      <c r="A15" s="3">
        <v>7</v>
      </c>
      <c r="B15" s="1" t="s">
        <v>15</v>
      </c>
      <c r="C15" s="1" t="s">
        <v>15</v>
      </c>
      <c r="D15" s="1">
        <v>381</v>
      </c>
      <c r="E15" s="1">
        <v>357</v>
      </c>
      <c r="F15" s="78">
        <f t="shared" si="0"/>
        <v>738</v>
      </c>
      <c r="G15" s="78">
        <v>369</v>
      </c>
      <c r="H15" s="81">
        <f t="shared" si="1"/>
        <v>96.850393700787393</v>
      </c>
      <c r="I15" s="78">
        <v>395</v>
      </c>
      <c r="J15" s="81">
        <f t="shared" si="2"/>
        <v>110.64425770308124</v>
      </c>
      <c r="K15" s="78">
        <f t="shared" si="3"/>
        <v>764</v>
      </c>
      <c r="L15" s="81">
        <f t="shared" si="4"/>
        <v>103.52303523035231</v>
      </c>
      <c r="M15" s="1">
        <v>0</v>
      </c>
      <c r="N15" s="81">
        <f t="shared" si="5"/>
        <v>0</v>
      </c>
      <c r="O15" s="1">
        <v>0</v>
      </c>
      <c r="P15" s="81">
        <f t="shared" si="6"/>
        <v>0</v>
      </c>
      <c r="Q15" s="1">
        <f t="shared" si="7"/>
        <v>0</v>
      </c>
      <c r="R15" s="81">
        <f t="shared" si="8"/>
        <v>0</v>
      </c>
      <c r="S15" s="78">
        <v>369</v>
      </c>
      <c r="T15" s="81">
        <f t="shared" si="9"/>
        <v>96.850393700787393</v>
      </c>
      <c r="U15" s="78">
        <v>395</v>
      </c>
      <c r="V15" s="81">
        <f t="shared" si="10"/>
        <v>110.64425770308124</v>
      </c>
      <c r="W15" s="78">
        <f t="shared" si="11"/>
        <v>764</v>
      </c>
      <c r="X15" s="81">
        <f t="shared" si="12"/>
        <v>103.52303523035231</v>
      </c>
      <c r="Y15" s="78">
        <v>361</v>
      </c>
      <c r="Z15" s="81">
        <f t="shared" si="13"/>
        <v>94.750656167979002</v>
      </c>
      <c r="AA15" s="1">
        <v>383</v>
      </c>
      <c r="AB15" s="81">
        <f t="shared" si="14"/>
        <v>107.28291316526611</v>
      </c>
      <c r="AC15" s="78">
        <f t="shared" si="15"/>
        <v>744</v>
      </c>
      <c r="AD15" s="81">
        <f t="shared" si="16"/>
        <v>100.8130081300813</v>
      </c>
    </row>
    <row r="16" spans="1:30">
      <c r="A16" s="3">
        <v>8</v>
      </c>
      <c r="B16" s="1"/>
      <c r="C16" s="1" t="s">
        <v>21</v>
      </c>
      <c r="D16" s="1">
        <v>462</v>
      </c>
      <c r="E16" s="1">
        <v>454</v>
      </c>
      <c r="F16" s="78">
        <f t="shared" si="0"/>
        <v>916</v>
      </c>
      <c r="G16" s="78">
        <v>302</v>
      </c>
      <c r="H16" s="81">
        <f t="shared" si="1"/>
        <v>65.367965367965368</v>
      </c>
      <c r="I16" s="78">
        <v>326</v>
      </c>
      <c r="J16" s="81">
        <f t="shared" si="2"/>
        <v>71.806167400881066</v>
      </c>
      <c r="K16" s="78">
        <f t="shared" si="3"/>
        <v>628</v>
      </c>
      <c r="L16" s="81">
        <f t="shared" si="4"/>
        <v>68.558951965065503</v>
      </c>
      <c r="M16" s="1">
        <v>0</v>
      </c>
      <c r="N16" s="81">
        <f t="shared" si="5"/>
        <v>0</v>
      </c>
      <c r="O16" s="1">
        <v>0</v>
      </c>
      <c r="P16" s="81">
        <f t="shared" si="6"/>
        <v>0</v>
      </c>
      <c r="Q16" s="1">
        <f t="shared" si="7"/>
        <v>0</v>
      </c>
      <c r="R16" s="81">
        <f t="shared" si="8"/>
        <v>0</v>
      </c>
      <c r="S16" s="78">
        <v>302</v>
      </c>
      <c r="T16" s="81">
        <f t="shared" si="9"/>
        <v>65.367965367965368</v>
      </c>
      <c r="U16" s="78">
        <v>326</v>
      </c>
      <c r="V16" s="81">
        <f t="shared" si="10"/>
        <v>71.806167400881066</v>
      </c>
      <c r="W16" s="78">
        <f t="shared" si="11"/>
        <v>628</v>
      </c>
      <c r="X16" s="81">
        <f t="shared" si="12"/>
        <v>68.558951965065503</v>
      </c>
      <c r="Y16" s="78">
        <v>294</v>
      </c>
      <c r="Z16" s="81">
        <f t="shared" si="13"/>
        <v>63.636363636363633</v>
      </c>
      <c r="AA16" s="1">
        <v>312</v>
      </c>
      <c r="AB16" s="81">
        <f t="shared" si="14"/>
        <v>68.722466960352421</v>
      </c>
      <c r="AC16" s="78">
        <f t="shared" si="15"/>
        <v>606</v>
      </c>
      <c r="AD16" s="81">
        <f t="shared" si="16"/>
        <v>66.157205240174676</v>
      </c>
    </row>
    <row r="17" spans="1:30">
      <c r="A17" s="3">
        <v>9</v>
      </c>
      <c r="B17" s="1" t="s">
        <v>16</v>
      </c>
      <c r="C17" s="1" t="s">
        <v>16</v>
      </c>
      <c r="D17" s="1">
        <v>364</v>
      </c>
      <c r="E17" s="1">
        <v>260</v>
      </c>
      <c r="F17" s="78">
        <f t="shared" si="0"/>
        <v>624</v>
      </c>
      <c r="G17" s="78">
        <v>209</v>
      </c>
      <c r="H17" s="81">
        <f t="shared" si="1"/>
        <v>57.417582417582416</v>
      </c>
      <c r="I17" s="78">
        <v>213</v>
      </c>
      <c r="J17" s="81">
        <f t="shared" si="2"/>
        <v>81.92307692307692</v>
      </c>
      <c r="K17" s="78">
        <f t="shared" si="3"/>
        <v>422</v>
      </c>
      <c r="L17" s="81">
        <f t="shared" si="4"/>
        <v>67.628205128205138</v>
      </c>
      <c r="M17" s="1">
        <v>22</v>
      </c>
      <c r="N17" s="81">
        <f t="shared" si="5"/>
        <v>6.0439560439560438</v>
      </c>
      <c r="O17" s="1">
        <v>17</v>
      </c>
      <c r="P17" s="81">
        <f t="shared" si="6"/>
        <v>6.5384615384615392</v>
      </c>
      <c r="Q17" s="1">
        <f t="shared" si="7"/>
        <v>39</v>
      </c>
      <c r="R17" s="1">
        <f t="shared" si="8"/>
        <v>6.25</v>
      </c>
      <c r="S17" s="78">
        <v>231</v>
      </c>
      <c r="T17" s="81">
        <f t="shared" si="9"/>
        <v>63.46153846153846</v>
      </c>
      <c r="U17" s="78">
        <v>230</v>
      </c>
      <c r="V17" s="81">
        <f t="shared" si="10"/>
        <v>88.461538461538453</v>
      </c>
      <c r="W17" s="78">
        <f t="shared" si="11"/>
        <v>461</v>
      </c>
      <c r="X17" s="81">
        <f t="shared" si="12"/>
        <v>73.878205128205138</v>
      </c>
      <c r="Y17" s="78">
        <v>242</v>
      </c>
      <c r="Z17" s="81">
        <f t="shared" si="13"/>
        <v>66.483516483516482</v>
      </c>
      <c r="AA17" s="1">
        <v>225</v>
      </c>
      <c r="AB17" s="81">
        <f t="shared" si="14"/>
        <v>86.538461538461547</v>
      </c>
      <c r="AC17" s="78">
        <f t="shared" si="15"/>
        <v>467</v>
      </c>
      <c r="AD17" s="81">
        <f t="shared" si="16"/>
        <v>74.839743589743591</v>
      </c>
    </row>
    <row r="18" spans="1:30">
      <c r="A18" s="3">
        <v>10</v>
      </c>
      <c r="B18" s="1" t="s">
        <v>17</v>
      </c>
      <c r="C18" s="1" t="s">
        <v>17</v>
      </c>
      <c r="D18" s="1">
        <v>739</v>
      </c>
      <c r="E18" s="1">
        <v>726</v>
      </c>
      <c r="F18" s="78">
        <f t="shared" si="0"/>
        <v>1465</v>
      </c>
      <c r="G18" s="78">
        <v>629</v>
      </c>
      <c r="H18" s="81">
        <f t="shared" si="1"/>
        <v>85.115020297699601</v>
      </c>
      <c r="I18" s="78">
        <v>612</v>
      </c>
      <c r="J18" s="81">
        <f t="shared" si="2"/>
        <v>84.297520661157023</v>
      </c>
      <c r="K18" s="78">
        <f t="shared" si="3"/>
        <v>1241</v>
      </c>
      <c r="L18" s="81">
        <f t="shared" si="4"/>
        <v>84.709897610921502</v>
      </c>
      <c r="M18" s="1">
        <v>0</v>
      </c>
      <c r="N18" s="81">
        <f t="shared" si="5"/>
        <v>0</v>
      </c>
      <c r="O18" s="1">
        <v>0</v>
      </c>
      <c r="P18" s="81">
        <f t="shared" si="6"/>
        <v>0</v>
      </c>
      <c r="Q18" s="1">
        <f t="shared" si="7"/>
        <v>0</v>
      </c>
      <c r="R18" s="81">
        <f t="shared" si="8"/>
        <v>0</v>
      </c>
      <c r="S18" s="78">
        <v>629</v>
      </c>
      <c r="T18" s="81">
        <f t="shared" si="9"/>
        <v>85.115020297699601</v>
      </c>
      <c r="U18" s="78">
        <v>612</v>
      </c>
      <c r="V18" s="81">
        <f t="shared" si="10"/>
        <v>84.297520661157023</v>
      </c>
      <c r="W18" s="78">
        <f t="shared" si="11"/>
        <v>1241</v>
      </c>
      <c r="X18" s="81">
        <f t="shared" si="12"/>
        <v>84.709897610921502</v>
      </c>
      <c r="Y18" s="78">
        <v>565</v>
      </c>
      <c r="Z18" s="81">
        <f t="shared" si="13"/>
        <v>76.454668470906626</v>
      </c>
      <c r="AA18" s="1">
        <v>524</v>
      </c>
      <c r="AB18" s="81">
        <f t="shared" si="14"/>
        <v>72.176308539944898</v>
      </c>
      <c r="AC18" s="78">
        <f t="shared" si="15"/>
        <v>1089</v>
      </c>
      <c r="AD18" s="81">
        <f t="shared" si="16"/>
        <v>74.334470989761087</v>
      </c>
    </row>
    <row r="19" spans="1:30">
      <c r="A19" s="1"/>
      <c r="B19" s="75" t="s">
        <v>87</v>
      </c>
      <c r="C19" s="76"/>
      <c r="D19" s="78">
        <f>SUM(D9:D18)</f>
        <v>4975</v>
      </c>
      <c r="E19" s="78">
        <f>SUM(E9:E18)</f>
        <v>4562</v>
      </c>
      <c r="F19" s="78">
        <f t="shared" si="0"/>
        <v>9537</v>
      </c>
      <c r="G19" s="78">
        <f>SUM(G9:G18)</f>
        <v>4639</v>
      </c>
      <c r="H19" s="81">
        <f t="shared" si="1"/>
        <v>93.246231155778887</v>
      </c>
      <c r="I19" s="78">
        <f>SUM(I9:I18)</f>
        <v>4549</v>
      </c>
      <c r="J19" s="81">
        <f t="shared" si="2"/>
        <v>99.715037264357747</v>
      </c>
      <c r="K19" s="78">
        <f t="shared" si="3"/>
        <v>9188</v>
      </c>
      <c r="L19" s="81">
        <f t="shared" si="4"/>
        <v>96.34056831288666</v>
      </c>
      <c r="M19" s="1">
        <f>SUM(M9:M18)</f>
        <v>22</v>
      </c>
      <c r="N19" s="81">
        <f t="shared" si="5"/>
        <v>0.44221105527638188</v>
      </c>
      <c r="O19" s="1">
        <f>SUM(O9:O18)</f>
        <v>17</v>
      </c>
      <c r="P19" s="81">
        <f t="shared" si="6"/>
        <v>0.37264357737834281</v>
      </c>
      <c r="Q19" s="1">
        <f t="shared" si="7"/>
        <v>39</v>
      </c>
      <c r="R19" s="81">
        <f t="shared" si="8"/>
        <v>0.40893362692670648</v>
      </c>
      <c r="S19" s="78">
        <f>SUM(S9:S18)</f>
        <v>4661</v>
      </c>
      <c r="T19" s="81">
        <f t="shared" si="9"/>
        <v>93.688442211055275</v>
      </c>
      <c r="U19" s="78">
        <f>SUM(U9:U18)</f>
        <v>4566</v>
      </c>
      <c r="V19" s="81">
        <f t="shared" si="10"/>
        <v>100.08768084173607</v>
      </c>
      <c r="W19" s="78">
        <f t="shared" si="11"/>
        <v>9227</v>
      </c>
      <c r="X19" s="81">
        <f t="shared" si="12"/>
        <v>96.749501939813356</v>
      </c>
      <c r="Y19" s="78">
        <f>SUM(Y9:Y18)</f>
        <v>3833</v>
      </c>
      <c r="Z19" s="81">
        <f t="shared" si="13"/>
        <v>77.045226130653262</v>
      </c>
      <c r="AA19" s="78">
        <f>SUM(AA9:AA18)</f>
        <v>3718</v>
      </c>
      <c r="AB19" s="81">
        <f t="shared" si="14"/>
        <v>81.499342393686973</v>
      </c>
      <c r="AC19" s="78">
        <f t="shared" si="15"/>
        <v>7551</v>
      </c>
      <c r="AD19" s="81">
        <f t="shared" si="16"/>
        <v>79.175841459578493</v>
      </c>
    </row>
    <row r="22" spans="1:30">
      <c r="A22" s="29" t="s">
        <v>73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</row>
    <row r="24" spans="1:30" ht="15.75">
      <c r="A24" s="27" t="s">
        <v>2</v>
      </c>
      <c r="B24" s="27" t="s">
        <v>3</v>
      </c>
      <c r="C24" s="27" t="s">
        <v>4</v>
      </c>
      <c r="D24" s="35" t="s">
        <v>74</v>
      </c>
      <c r="E24" s="36"/>
      <c r="F24" s="37"/>
      <c r="G24" s="30" t="s">
        <v>49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2"/>
    </row>
    <row r="25" spans="1:30" ht="15.75">
      <c r="A25" s="28"/>
      <c r="B25" s="28"/>
      <c r="C25" s="28"/>
      <c r="D25" s="38"/>
      <c r="E25" s="39"/>
      <c r="F25" s="40"/>
      <c r="G25" s="33" t="s">
        <v>75</v>
      </c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5" t="s">
        <v>58</v>
      </c>
      <c r="Z25" s="36"/>
      <c r="AA25" s="36"/>
      <c r="AB25" s="36"/>
      <c r="AC25" s="36"/>
      <c r="AD25" s="37"/>
    </row>
    <row r="26" spans="1:30" ht="15.75">
      <c r="A26" s="28"/>
      <c r="B26" s="28"/>
      <c r="C26" s="28"/>
      <c r="D26" s="43" t="s">
        <v>34</v>
      </c>
      <c r="E26" s="43" t="s">
        <v>35</v>
      </c>
      <c r="F26" s="43" t="s">
        <v>36</v>
      </c>
      <c r="G26" s="41" t="s">
        <v>59</v>
      </c>
      <c r="H26" s="41"/>
      <c r="I26" s="41"/>
      <c r="J26" s="41"/>
      <c r="K26" s="41"/>
      <c r="L26" s="41"/>
      <c r="M26" s="41" t="s">
        <v>56</v>
      </c>
      <c r="N26" s="41"/>
      <c r="O26" s="41"/>
      <c r="P26" s="41"/>
      <c r="Q26" s="41"/>
      <c r="R26" s="41"/>
      <c r="S26" s="41" t="s">
        <v>76</v>
      </c>
      <c r="T26" s="41"/>
      <c r="U26" s="41"/>
      <c r="V26" s="41"/>
      <c r="W26" s="41"/>
      <c r="X26" s="41"/>
      <c r="Y26" s="38"/>
      <c r="Z26" s="39"/>
      <c r="AA26" s="39"/>
      <c r="AB26" s="39"/>
      <c r="AC26" s="39"/>
      <c r="AD26" s="40"/>
    </row>
    <row r="27" spans="1:30" ht="15.75">
      <c r="A27" s="28"/>
      <c r="B27" s="28"/>
      <c r="C27" s="28"/>
      <c r="D27" s="44"/>
      <c r="E27" s="44"/>
      <c r="F27" s="44"/>
      <c r="G27" s="34" t="s">
        <v>34</v>
      </c>
      <c r="H27" s="34"/>
      <c r="I27" s="34" t="s">
        <v>35</v>
      </c>
      <c r="J27" s="34"/>
      <c r="K27" s="34" t="s">
        <v>36</v>
      </c>
      <c r="L27" s="34"/>
      <c r="M27" s="34" t="s">
        <v>34</v>
      </c>
      <c r="N27" s="34"/>
      <c r="O27" s="34" t="s">
        <v>35</v>
      </c>
      <c r="P27" s="34"/>
      <c r="Q27" s="34" t="s">
        <v>36</v>
      </c>
      <c r="R27" s="34"/>
      <c r="S27" s="34" t="s">
        <v>34</v>
      </c>
      <c r="T27" s="34"/>
      <c r="U27" s="34" t="s">
        <v>35</v>
      </c>
      <c r="V27" s="34"/>
      <c r="W27" s="34" t="s">
        <v>36</v>
      </c>
      <c r="X27" s="34"/>
      <c r="Y27" s="34" t="s">
        <v>34</v>
      </c>
      <c r="Z27" s="34"/>
      <c r="AA27" s="34" t="s">
        <v>35</v>
      </c>
      <c r="AB27" s="34"/>
      <c r="AC27" s="34" t="s">
        <v>36</v>
      </c>
      <c r="AD27" s="34"/>
    </row>
    <row r="28" spans="1:30" ht="15.75">
      <c r="A28" s="42"/>
      <c r="B28" s="42"/>
      <c r="C28" s="42"/>
      <c r="D28" s="45"/>
      <c r="E28" s="45"/>
      <c r="F28" s="45"/>
      <c r="G28" s="11" t="s">
        <v>39</v>
      </c>
      <c r="H28" s="11" t="s">
        <v>40</v>
      </c>
      <c r="I28" s="11" t="s">
        <v>39</v>
      </c>
      <c r="J28" s="11" t="s">
        <v>40</v>
      </c>
      <c r="K28" s="11" t="s">
        <v>39</v>
      </c>
      <c r="L28" s="11" t="s">
        <v>40</v>
      </c>
      <c r="M28" s="11" t="s">
        <v>39</v>
      </c>
      <c r="N28" s="11" t="s">
        <v>40</v>
      </c>
      <c r="O28" s="11" t="s">
        <v>39</v>
      </c>
      <c r="P28" s="11" t="s">
        <v>40</v>
      </c>
      <c r="Q28" s="11" t="s">
        <v>39</v>
      </c>
      <c r="R28" s="11" t="s">
        <v>40</v>
      </c>
      <c r="S28" s="11" t="s">
        <v>39</v>
      </c>
      <c r="T28" s="11" t="s">
        <v>40</v>
      </c>
      <c r="U28" s="11" t="s">
        <v>39</v>
      </c>
      <c r="V28" s="11" t="s">
        <v>40</v>
      </c>
      <c r="W28" s="11" t="s">
        <v>39</v>
      </c>
      <c r="X28" s="11" t="s">
        <v>40</v>
      </c>
      <c r="Y28" s="11" t="s">
        <v>39</v>
      </c>
      <c r="Z28" s="11" t="s">
        <v>40</v>
      </c>
      <c r="AA28" s="11" t="s">
        <v>39</v>
      </c>
      <c r="AB28" s="11" t="s">
        <v>40</v>
      </c>
      <c r="AC28" s="11" t="s">
        <v>39</v>
      </c>
      <c r="AD28" s="11" t="s">
        <v>40</v>
      </c>
    </row>
    <row r="29" spans="1:30">
      <c r="A29" s="5">
        <v>1</v>
      </c>
      <c r="B29" s="6" t="s">
        <v>11</v>
      </c>
      <c r="C29" s="1" t="s">
        <v>11</v>
      </c>
      <c r="D29" s="14">
        <v>562</v>
      </c>
      <c r="E29" s="14">
        <v>543</v>
      </c>
      <c r="F29" s="15">
        <f>SUM(D29+E29)</f>
        <v>1105</v>
      </c>
      <c r="G29" s="3">
        <v>589</v>
      </c>
      <c r="H29" s="16">
        <f>G29/D29*100</f>
        <v>104.80427046263345</v>
      </c>
      <c r="I29" s="17">
        <v>530</v>
      </c>
      <c r="J29" s="16">
        <f>I29/E29*100</f>
        <v>97.605893186003684</v>
      </c>
      <c r="K29" s="17">
        <f t="shared" ref="K29:K38" si="17">SUM(G29,I29)</f>
        <v>1119</v>
      </c>
      <c r="L29" s="16">
        <f>K29/F29*100</f>
        <v>101.26696832579185</v>
      </c>
      <c r="M29" s="3">
        <v>0</v>
      </c>
      <c r="N29" s="13">
        <f>M29/D29*100</f>
        <v>0</v>
      </c>
      <c r="O29" s="3">
        <v>0</v>
      </c>
      <c r="P29" s="13">
        <f>O29/E29*100</f>
        <v>0</v>
      </c>
      <c r="Q29" s="3">
        <v>0</v>
      </c>
      <c r="R29" s="13">
        <f>Q29/F29*100</f>
        <v>0</v>
      </c>
      <c r="S29" s="17">
        <f>G29+M29</f>
        <v>589</v>
      </c>
      <c r="T29" s="16">
        <f>S29/D29*100</f>
        <v>104.80427046263345</v>
      </c>
      <c r="U29" s="17">
        <f>I29+O29</f>
        <v>530</v>
      </c>
      <c r="V29" s="16">
        <f>U29/E29*100</f>
        <v>97.605893186003684</v>
      </c>
      <c r="W29" s="17">
        <f>S29+U29</f>
        <v>1119</v>
      </c>
      <c r="X29" s="16">
        <f>W29/F29*100</f>
        <v>101.26696832579185</v>
      </c>
      <c r="Y29" s="17">
        <v>547</v>
      </c>
      <c r="Z29" s="16">
        <f>Y29/D29*100</f>
        <v>97.330960854092524</v>
      </c>
      <c r="AA29" s="17">
        <v>506</v>
      </c>
      <c r="AB29" s="16">
        <f>AA29/E29*100</f>
        <v>93.186003683241253</v>
      </c>
      <c r="AC29" s="17">
        <f t="shared" ref="AC29:AC36" si="18">SUM(Y29,AA29)</f>
        <v>1053</v>
      </c>
      <c r="AD29" s="16">
        <f>AC29/F29*100</f>
        <v>95.294117647058812</v>
      </c>
    </row>
    <row r="30" spans="1:30">
      <c r="A30" s="3">
        <v>2</v>
      </c>
      <c r="B30" s="1" t="s">
        <v>12</v>
      </c>
      <c r="C30" s="1" t="s">
        <v>71</v>
      </c>
      <c r="D30" s="18">
        <v>973</v>
      </c>
      <c r="E30" s="19">
        <v>924</v>
      </c>
      <c r="F30" s="15">
        <f t="shared" ref="F30:F38" si="19">SUM(D30+E30)</f>
        <v>1897</v>
      </c>
      <c r="G30" s="3">
        <v>676</v>
      </c>
      <c r="H30" s="16">
        <f t="shared" ref="H30:H38" si="20">G30/D30*100</f>
        <v>69.475847893114079</v>
      </c>
      <c r="I30" s="17">
        <v>618</v>
      </c>
      <c r="J30" s="16">
        <f t="shared" ref="J30:J38" si="21">I30/E30*100</f>
        <v>66.883116883116884</v>
      </c>
      <c r="K30" s="17">
        <f t="shared" si="17"/>
        <v>1294</v>
      </c>
      <c r="L30" s="16">
        <f t="shared" ref="L30:L38" si="22">K30/F30*100</f>
        <v>68.212967843964151</v>
      </c>
      <c r="M30" s="3">
        <v>0</v>
      </c>
      <c r="N30" s="13">
        <f t="shared" ref="N30:N38" si="23">M30/D30*100</f>
        <v>0</v>
      </c>
      <c r="O30" s="3">
        <v>0</v>
      </c>
      <c r="P30" s="13">
        <f t="shared" ref="P30:P38" si="24">O30/E30*100</f>
        <v>0</v>
      </c>
      <c r="Q30" s="3">
        <v>0</v>
      </c>
      <c r="R30" s="13">
        <f t="shared" ref="R30:R38" si="25">Q30/F30*100</f>
        <v>0</v>
      </c>
      <c r="S30" s="17">
        <f t="shared" ref="S30:S36" si="26">G30+M30</f>
        <v>676</v>
      </c>
      <c r="T30" s="16">
        <f t="shared" ref="T30:T38" si="27">S30/D30*100</f>
        <v>69.475847893114079</v>
      </c>
      <c r="U30" s="17">
        <f t="shared" ref="U30:U36" si="28">I30+O30</f>
        <v>618</v>
      </c>
      <c r="V30" s="16">
        <f t="shared" ref="V30:V38" si="29">U30/E30*100</f>
        <v>66.883116883116884</v>
      </c>
      <c r="W30" s="17">
        <f t="shared" ref="W30:W36" si="30">S30+U30</f>
        <v>1294</v>
      </c>
      <c r="X30" s="16">
        <f t="shared" ref="X30:X38" si="31">W30/F30*100</f>
        <v>68.212967843964151</v>
      </c>
      <c r="Y30" s="17">
        <v>639</v>
      </c>
      <c r="Z30" s="16">
        <f t="shared" ref="Z30:Z38" si="32">Y30/D30*100</f>
        <v>65.673175745118201</v>
      </c>
      <c r="AA30" s="17">
        <v>574</v>
      </c>
      <c r="AB30" s="16">
        <f t="shared" ref="AB30:AB38" si="33">AA30/E30*100</f>
        <v>62.121212121212125</v>
      </c>
      <c r="AC30" s="17">
        <f t="shared" si="18"/>
        <v>1213</v>
      </c>
      <c r="AD30" s="16">
        <f t="shared" ref="AD30:AD38" si="34">AC30/F30*100</f>
        <v>63.943068002108596</v>
      </c>
    </row>
    <row r="31" spans="1:30">
      <c r="A31" s="3">
        <v>3</v>
      </c>
      <c r="B31" s="1" t="s">
        <v>13</v>
      </c>
      <c r="C31" s="1" t="s">
        <v>18</v>
      </c>
      <c r="D31" s="18">
        <v>521</v>
      </c>
      <c r="E31" s="19">
        <v>496</v>
      </c>
      <c r="F31" s="15">
        <f t="shared" si="19"/>
        <v>1017</v>
      </c>
      <c r="G31" s="3">
        <v>560</v>
      </c>
      <c r="H31" s="16">
        <f t="shared" si="20"/>
        <v>107.48560460652592</v>
      </c>
      <c r="I31" s="17">
        <v>538</v>
      </c>
      <c r="J31" s="16">
        <f t="shared" si="21"/>
        <v>108.46774193548387</v>
      </c>
      <c r="K31" s="17">
        <f t="shared" si="17"/>
        <v>1098</v>
      </c>
      <c r="L31" s="16">
        <f t="shared" si="22"/>
        <v>107.9646017699115</v>
      </c>
      <c r="M31" s="3">
        <v>0</v>
      </c>
      <c r="N31" s="13">
        <f t="shared" si="23"/>
        <v>0</v>
      </c>
      <c r="O31" s="3">
        <v>0</v>
      </c>
      <c r="P31" s="13">
        <f t="shared" si="24"/>
        <v>0</v>
      </c>
      <c r="Q31" s="3">
        <v>0</v>
      </c>
      <c r="R31" s="13">
        <f t="shared" si="25"/>
        <v>0</v>
      </c>
      <c r="S31" s="17">
        <f t="shared" si="26"/>
        <v>560</v>
      </c>
      <c r="T31" s="16">
        <f t="shared" si="27"/>
        <v>107.48560460652592</v>
      </c>
      <c r="U31" s="17">
        <f t="shared" si="28"/>
        <v>538</v>
      </c>
      <c r="V31" s="16">
        <f t="shared" si="29"/>
        <v>108.46774193548387</v>
      </c>
      <c r="W31" s="17">
        <f t="shared" si="30"/>
        <v>1098</v>
      </c>
      <c r="X31" s="16">
        <f t="shared" si="31"/>
        <v>107.9646017699115</v>
      </c>
      <c r="Y31" s="17">
        <v>525</v>
      </c>
      <c r="Z31" s="16">
        <f t="shared" si="32"/>
        <v>100.76775431861805</v>
      </c>
      <c r="AA31" s="17">
        <v>512</v>
      </c>
      <c r="AB31" s="16">
        <f t="shared" si="33"/>
        <v>103.2258064516129</v>
      </c>
      <c r="AC31" s="17">
        <f t="shared" si="18"/>
        <v>1037</v>
      </c>
      <c r="AD31" s="16">
        <f t="shared" si="34"/>
        <v>101.96656833824976</v>
      </c>
    </row>
    <row r="32" spans="1:30">
      <c r="A32" s="3">
        <v>4</v>
      </c>
      <c r="B32" s="1"/>
      <c r="C32" s="1" t="s">
        <v>19</v>
      </c>
      <c r="D32" s="18">
        <v>211</v>
      </c>
      <c r="E32" s="19">
        <v>201</v>
      </c>
      <c r="F32" s="15">
        <f t="shared" si="19"/>
        <v>412</v>
      </c>
      <c r="G32" s="3">
        <v>211</v>
      </c>
      <c r="H32" s="16">
        <f t="shared" si="20"/>
        <v>100</v>
      </c>
      <c r="I32" s="17">
        <v>192</v>
      </c>
      <c r="J32" s="16">
        <f t="shared" si="21"/>
        <v>95.522388059701484</v>
      </c>
      <c r="K32" s="17">
        <f t="shared" si="17"/>
        <v>403</v>
      </c>
      <c r="L32" s="16">
        <f t="shared" si="22"/>
        <v>97.815533980582529</v>
      </c>
      <c r="M32" s="3">
        <v>0</v>
      </c>
      <c r="N32" s="13">
        <f t="shared" si="23"/>
        <v>0</v>
      </c>
      <c r="O32" s="3">
        <v>0</v>
      </c>
      <c r="P32" s="13">
        <f t="shared" si="24"/>
        <v>0</v>
      </c>
      <c r="Q32" s="3">
        <v>0</v>
      </c>
      <c r="R32" s="13">
        <f t="shared" si="25"/>
        <v>0</v>
      </c>
      <c r="S32" s="17">
        <f t="shared" si="26"/>
        <v>211</v>
      </c>
      <c r="T32" s="16">
        <f t="shared" si="27"/>
        <v>100</v>
      </c>
      <c r="U32" s="17">
        <f t="shared" si="28"/>
        <v>192</v>
      </c>
      <c r="V32" s="16">
        <f t="shared" si="29"/>
        <v>95.522388059701484</v>
      </c>
      <c r="W32" s="17">
        <f t="shared" si="30"/>
        <v>403</v>
      </c>
      <c r="X32" s="16">
        <f t="shared" si="31"/>
        <v>97.815533980582529</v>
      </c>
      <c r="Y32" s="17">
        <v>207</v>
      </c>
      <c r="Z32" s="16">
        <f t="shared" si="32"/>
        <v>98.104265402843609</v>
      </c>
      <c r="AA32" s="17">
        <v>203</v>
      </c>
      <c r="AB32" s="16">
        <f t="shared" si="33"/>
        <v>100.99502487562188</v>
      </c>
      <c r="AC32" s="17">
        <f t="shared" si="18"/>
        <v>410</v>
      </c>
      <c r="AD32" s="16">
        <f t="shared" si="34"/>
        <v>99.514563106796118</v>
      </c>
    </row>
    <row r="33" spans="1:30">
      <c r="A33" s="3">
        <v>5</v>
      </c>
      <c r="B33" s="1" t="s">
        <v>14</v>
      </c>
      <c r="C33" s="1" t="s">
        <v>14</v>
      </c>
      <c r="D33" s="18">
        <v>282</v>
      </c>
      <c r="E33" s="19">
        <v>271</v>
      </c>
      <c r="F33" s="15">
        <f t="shared" si="19"/>
        <v>553</v>
      </c>
      <c r="G33" s="3">
        <v>285</v>
      </c>
      <c r="H33" s="16">
        <f t="shared" si="20"/>
        <v>101.06382978723406</v>
      </c>
      <c r="I33" s="17">
        <v>248</v>
      </c>
      <c r="J33" s="16">
        <f t="shared" si="21"/>
        <v>91.512915129151295</v>
      </c>
      <c r="K33" s="17">
        <f t="shared" si="17"/>
        <v>533</v>
      </c>
      <c r="L33" s="16">
        <f t="shared" si="22"/>
        <v>96.383363471971066</v>
      </c>
      <c r="M33" s="3">
        <v>0</v>
      </c>
      <c r="N33" s="13">
        <f t="shared" si="23"/>
        <v>0</v>
      </c>
      <c r="O33" s="3">
        <v>0</v>
      </c>
      <c r="P33" s="13">
        <f t="shared" si="24"/>
        <v>0</v>
      </c>
      <c r="Q33" s="3">
        <v>0</v>
      </c>
      <c r="R33" s="13">
        <f t="shared" si="25"/>
        <v>0</v>
      </c>
      <c r="S33" s="17">
        <f t="shared" si="26"/>
        <v>285</v>
      </c>
      <c r="T33" s="16">
        <f t="shared" si="27"/>
        <v>101.06382978723406</v>
      </c>
      <c r="U33" s="17">
        <f t="shared" si="28"/>
        <v>248</v>
      </c>
      <c r="V33" s="16">
        <f t="shared" si="29"/>
        <v>91.512915129151295</v>
      </c>
      <c r="W33" s="17">
        <f t="shared" si="30"/>
        <v>533</v>
      </c>
      <c r="X33" s="16">
        <f t="shared" si="31"/>
        <v>96.383363471971066</v>
      </c>
      <c r="Y33" s="17">
        <v>276</v>
      </c>
      <c r="Z33" s="16">
        <f t="shared" si="32"/>
        <v>97.872340425531917</v>
      </c>
      <c r="AA33" s="17">
        <v>246</v>
      </c>
      <c r="AB33" s="16">
        <f t="shared" si="33"/>
        <v>90.774907749077499</v>
      </c>
      <c r="AC33" s="17">
        <f t="shared" si="18"/>
        <v>522</v>
      </c>
      <c r="AD33" s="16">
        <f t="shared" si="34"/>
        <v>94.394213381555161</v>
      </c>
    </row>
    <row r="34" spans="1:30">
      <c r="A34" s="3">
        <v>6</v>
      </c>
      <c r="B34" s="1"/>
      <c r="C34" s="1" t="s">
        <v>20</v>
      </c>
      <c r="D34" s="18">
        <v>327</v>
      </c>
      <c r="E34" s="19">
        <v>314</v>
      </c>
      <c r="F34" s="15">
        <f t="shared" si="19"/>
        <v>641</v>
      </c>
      <c r="G34" s="3">
        <v>384</v>
      </c>
      <c r="H34" s="16">
        <f t="shared" si="20"/>
        <v>117.43119266055047</v>
      </c>
      <c r="I34" s="17">
        <v>363</v>
      </c>
      <c r="J34" s="16">
        <f t="shared" si="21"/>
        <v>115.60509554140128</v>
      </c>
      <c r="K34" s="17">
        <f t="shared" si="17"/>
        <v>747</v>
      </c>
      <c r="L34" s="16">
        <f t="shared" si="22"/>
        <v>116.53666146645867</v>
      </c>
      <c r="M34" s="3">
        <v>0</v>
      </c>
      <c r="N34" s="13">
        <f t="shared" si="23"/>
        <v>0</v>
      </c>
      <c r="O34" s="3">
        <v>0</v>
      </c>
      <c r="P34" s="13">
        <f t="shared" si="24"/>
        <v>0</v>
      </c>
      <c r="Q34" s="3">
        <v>0</v>
      </c>
      <c r="R34" s="13">
        <f t="shared" si="25"/>
        <v>0</v>
      </c>
      <c r="S34" s="17">
        <f t="shared" si="26"/>
        <v>384</v>
      </c>
      <c r="T34" s="16">
        <f t="shared" si="27"/>
        <v>117.43119266055047</v>
      </c>
      <c r="U34" s="17">
        <f t="shared" si="28"/>
        <v>363</v>
      </c>
      <c r="V34" s="16">
        <f t="shared" si="29"/>
        <v>115.60509554140128</v>
      </c>
      <c r="W34" s="17">
        <f t="shared" si="30"/>
        <v>747</v>
      </c>
      <c r="X34" s="16">
        <f t="shared" si="31"/>
        <v>116.53666146645867</v>
      </c>
      <c r="Y34" s="17">
        <v>275</v>
      </c>
      <c r="Z34" s="16">
        <f t="shared" si="32"/>
        <v>84.097859327217122</v>
      </c>
      <c r="AA34" s="17">
        <v>245</v>
      </c>
      <c r="AB34" s="16">
        <f t="shared" si="33"/>
        <v>78.025477707006374</v>
      </c>
      <c r="AC34" s="17">
        <f t="shared" si="18"/>
        <v>520</v>
      </c>
      <c r="AD34" s="16">
        <f t="shared" si="34"/>
        <v>81.123244929797195</v>
      </c>
    </row>
    <row r="35" spans="1:30">
      <c r="A35" s="3">
        <v>7</v>
      </c>
      <c r="B35" s="1" t="s">
        <v>15</v>
      </c>
      <c r="C35" s="1" t="s">
        <v>15</v>
      </c>
      <c r="D35" s="18">
        <v>341</v>
      </c>
      <c r="E35" s="19">
        <v>327</v>
      </c>
      <c r="F35" s="15">
        <f t="shared" si="19"/>
        <v>668</v>
      </c>
      <c r="G35" s="3">
        <v>329</v>
      </c>
      <c r="H35" s="16">
        <f t="shared" si="20"/>
        <v>96.480938416422291</v>
      </c>
      <c r="I35" s="17">
        <v>331</v>
      </c>
      <c r="J35" s="16">
        <f t="shared" si="21"/>
        <v>101.22324159021407</v>
      </c>
      <c r="K35" s="17">
        <f t="shared" si="17"/>
        <v>660</v>
      </c>
      <c r="L35" s="16">
        <f t="shared" si="22"/>
        <v>98.802395209580837</v>
      </c>
      <c r="M35" s="3">
        <v>0</v>
      </c>
      <c r="N35" s="13">
        <f t="shared" si="23"/>
        <v>0</v>
      </c>
      <c r="O35" s="3">
        <v>0</v>
      </c>
      <c r="P35" s="13">
        <f t="shared" si="24"/>
        <v>0</v>
      </c>
      <c r="Q35" s="3">
        <v>0</v>
      </c>
      <c r="R35" s="13">
        <f t="shared" si="25"/>
        <v>0</v>
      </c>
      <c r="S35" s="17">
        <f t="shared" si="26"/>
        <v>329</v>
      </c>
      <c r="T35" s="16">
        <f t="shared" si="27"/>
        <v>96.480938416422291</v>
      </c>
      <c r="U35" s="17">
        <f t="shared" si="28"/>
        <v>331</v>
      </c>
      <c r="V35" s="16">
        <f t="shared" si="29"/>
        <v>101.22324159021407</v>
      </c>
      <c r="W35" s="17">
        <f t="shared" si="30"/>
        <v>660</v>
      </c>
      <c r="X35" s="16">
        <f t="shared" si="31"/>
        <v>98.802395209580837</v>
      </c>
      <c r="Y35" s="17">
        <v>335</v>
      </c>
      <c r="Z35" s="16">
        <f t="shared" si="32"/>
        <v>98.240469208211152</v>
      </c>
      <c r="AA35" s="17">
        <v>315</v>
      </c>
      <c r="AB35" s="16">
        <f t="shared" si="33"/>
        <v>96.330275229357795</v>
      </c>
      <c r="AC35" s="17">
        <f t="shared" si="18"/>
        <v>650</v>
      </c>
      <c r="AD35" s="16">
        <f t="shared" si="34"/>
        <v>97.305389221556879</v>
      </c>
    </row>
    <row r="36" spans="1:30">
      <c r="A36" s="3">
        <v>8</v>
      </c>
      <c r="B36" s="1"/>
      <c r="C36" s="1" t="s">
        <v>21</v>
      </c>
      <c r="D36" s="18">
        <v>393</v>
      </c>
      <c r="E36" s="19">
        <v>362</v>
      </c>
      <c r="F36" s="15">
        <f t="shared" si="19"/>
        <v>755</v>
      </c>
      <c r="G36" s="3">
        <v>274</v>
      </c>
      <c r="H36" s="16">
        <f t="shared" si="20"/>
        <v>69.720101781170484</v>
      </c>
      <c r="I36" s="17">
        <v>306</v>
      </c>
      <c r="J36" s="16">
        <f t="shared" si="21"/>
        <v>84.530386740331494</v>
      </c>
      <c r="K36" s="17">
        <f t="shared" si="17"/>
        <v>580</v>
      </c>
      <c r="L36" s="16">
        <f t="shared" si="22"/>
        <v>76.821192052980138</v>
      </c>
      <c r="M36" s="3">
        <v>0</v>
      </c>
      <c r="N36" s="13">
        <f t="shared" si="23"/>
        <v>0</v>
      </c>
      <c r="O36" s="3">
        <v>0</v>
      </c>
      <c r="P36" s="13">
        <f t="shared" si="24"/>
        <v>0</v>
      </c>
      <c r="Q36" s="3">
        <v>0</v>
      </c>
      <c r="R36" s="13">
        <f t="shared" si="25"/>
        <v>0</v>
      </c>
      <c r="S36" s="17">
        <f t="shared" si="26"/>
        <v>274</v>
      </c>
      <c r="T36" s="16">
        <f t="shared" si="27"/>
        <v>69.720101781170484</v>
      </c>
      <c r="U36" s="17">
        <f t="shared" si="28"/>
        <v>306</v>
      </c>
      <c r="V36" s="16">
        <f t="shared" si="29"/>
        <v>84.530386740331494</v>
      </c>
      <c r="W36" s="17">
        <f t="shared" si="30"/>
        <v>580</v>
      </c>
      <c r="X36" s="16">
        <f t="shared" si="31"/>
        <v>76.821192052980138</v>
      </c>
      <c r="Y36" s="17">
        <v>257</v>
      </c>
      <c r="Z36" s="16">
        <f t="shared" si="32"/>
        <v>65.394402035623415</v>
      </c>
      <c r="AA36" s="17">
        <v>295</v>
      </c>
      <c r="AB36" s="16">
        <f t="shared" si="33"/>
        <v>81.491712707182316</v>
      </c>
      <c r="AC36" s="17">
        <f t="shared" si="18"/>
        <v>552</v>
      </c>
      <c r="AD36" s="16">
        <f t="shared" si="34"/>
        <v>73.112582781456965</v>
      </c>
    </row>
    <row r="37" spans="1:30">
      <c r="A37" s="3">
        <v>9</v>
      </c>
      <c r="B37" s="1" t="s">
        <v>16</v>
      </c>
      <c r="C37" s="1" t="s">
        <v>16</v>
      </c>
      <c r="D37" s="18">
        <v>249</v>
      </c>
      <c r="E37" s="19">
        <v>232</v>
      </c>
      <c r="F37" s="15">
        <f t="shared" si="19"/>
        <v>481</v>
      </c>
      <c r="G37" s="3">
        <v>296</v>
      </c>
      <c r="H37" s="16">
        <f t="shared" si="20"/>
        <v>118.87550200803211</v>
      </c>
      <c r="I37" s="17">
        <v>228</v>
      </c>
      <c r="J37" s="16">
        <f t="shared" si="21"/>
        <v>98.275862068965509</v>
      </c>
      <c r="K37" s="17">
        <f t="shared" si="17"/>
        <v>524</v>
      </c>
      <c r="L37" s="16">
        <f>K37/F37*100</f>
        <v>108.93970893970895</v>
      </c>
      <c r="M37" s="3">
        <v>3</v>
      </c>
      <c r="N37" s="13">
        <f t="shared" si="23"/>
        <v>1.2048192771084338</v>
      </c>
      <c r="O37" s="3">
        <v>1</v>
      </c>
      <c r="P37" s="13">
        <f t="shared" si="24"/>
        <v>0.43103448275862066</v>
      </c>
      <c r="Q37" s="3">
        <v>4</v>
      </c>
      <c r="R37" s="13">
        <f t="shared" si="25"/>
        <v>0.83160083160083165</v>
      </c>
      <c r="S37" s="3">
        <v>299</v>
      </c>
      <c r="T37" s="16">
        <f t="shared" si="27"/>
        <v>120.08032128514057</v>
      </c>
      <c r="U37" s="3">
        <v>229</v>
      </c>
      <c r="V37" s="16">
        <f t="shared" si="29"/>
        <v>98.706896551724128</v>
      </c>
      <c r="W37" s="3">
        <v>528</v>
      </c>
      <c r="X37" s="16">
        <f t="shared" si="31"/>
        <v>109.77130977130977</v>
      </c>
      <c r="Y37" s="3">
        <v>295</v>
      </c>
      <c r="Z37" s="16">
        <f t="shared" si="32"/>
        <v>118.47389558232932</v>
      </c>
      <c r="AA37" s="3">
        <v>222</v>
      </c>
      <c r="AB37" s="16">
        <f t="shared" si="33"/>
        <v>95.689655172413794</v>
      </c>
      <c r="AC37" s="3">
        <v>517</v>
      </c>
      <c r="AD37" s="16">
        <f t="shared" si="34"/>
        <v>107.48440748440748</v>
      </c>
    </row>
    <row r="38" spans="1:30">
      <c r="A38" s="3">
        <v>10</v>
      </c>
      <c r="B38" s="1" t="s">
        <v>17</v>
      </c>
      <c r="C38" s="1" t="s">
        <v>17</v>
      </c>
      <c r="D38" s="18">
        <v>620</v>
      </c>
      <c r="E38" s="19">
        <v>569</v>
      </c>
      <c r="F38" s="15">
        <f t="shared" si="19"/>
        <v>1189</v>
      </c>
      <c r="G38" s="3">
        <v>390</v>
      </c>
      <c r="H38" s="16">
        <f t="shared" si="20"/>
        <v>62.903225806451616</v>
      </c>
      <c r="I38" s="17">
        <v>381</v>
      </c>
      <c r="J38" s="16">
        <f t="shared" si="21"/>
        <v>66.959578207381369</v>
      </c>
      <c r="K38" s="17">
        <f t="shared" si="17"/>
        <v>771</v>
      </c>
      <c r="L38" s="16">
        <f t="shared" si="22"/>
        <v>64.844407064760304</v>
      </c>
      <c r="M38" s="3">
        <v>0</v>
      </c>
      <c r="N38" s="13">
        <f t="shared" si="23"/>
        <v>0</v>
      </c>
      <c r="O38" s="3">
        <v>0</v>
      </c>
      <c r="P38" s="13">
        <f t="shared" si="24"/>
        <v>0</v>
      </c>
      <c r="Q38" s="3">
        <v>0</v>
      </c>
      <c r="R38" s="13">
        <f t="shared" si="25"/>
        <v>0</v>
      </c>
      <c r="S38" s="3">
        <v>390</v>
      </c>
      <c r="T38" s="16">
        <f t="shared" si="27"/>
        <v>62.903225806451616</v>
      </c>
      <c r="U38" s="3">
        <v>381</v>
      </c>
      <c r="V38" s="16">
        <f t="shared" si="29"/>
        <v>66.959578207381369</v>
      </c>
      <c r="W38" s="3">
        <v>771</v>
      </c>
      <c r="X38" s="16">
        <f t="shared" si="31"/>
        <v>64.844407064760304</v>
      </c>
      <c r="Y38" s="3">
        <v>409</v>
      </c>
      <c r="Z38" s="16">
        <f t="shared" si="32"/>
        <v>65.967741935483872</v>
      </c>
      <c r="AA38" s="3">
        <v>431</v>
      </c>
      <c r="AB38" s="16">
        <f t="shared" si="33"/>
        <v>75.746924428822496</v>
      </c>
      <c r="AC38" s="3">
        <v>840</v>
      </c>
      <c r="AD38" s="16">
        <f t="shared" si="34"/>
        <v>70.647603027754414</v>
      </c>
    </row>
  </sheetData>
  <mergeCells count="53">
    <mergeCell ref="B19:C19"/>
    <mergeCell ref="U27:V27"/>
    <mergeCell ref="W27:X27"/>
    <mergeCell ref="Y27:Z27"/>
    <mergeCell ref="AA27:AB27"/>
    <mergeCell ref="AC27:AD27"/>
    <mergeCell ref="K27:L27"/>
    <mergeCell ref="M27:N27"/>
    <mergeCell ref="O27:P27"/>
    <mergeCell ref="Q27:R27"/>
    <mergeCell ref="S27:T27"/>
    <mergeCell ref="A22:AD22"/>
    <mergeCell ref="A24:A28"/>
    <mergeCell ref="B24:B28"/>
    <mergeCell ref="C24:C28"/>
    <mergeCell ref="D24:F25"/>
    <mergeCell ref="G24:AD24"/>
    <mergeCell ref="G25:X25"/>
    <mergeCell ref="Y25:AD26"/>
    <mergeCell ref="D26:D28"/>
    <mergeCell ref="E26:E28"/>
    <mergeCell ref="F26:F28"/>
    <mergeCell ref="G26:L26"/>
    <mergeCell ref="M26:R26"/>
    <mergeCell ref="S26:X26"/>
    <mergeCell ref="G27:H27"/>
    <mergeCell ref="I27:J27"/>
    <mergeCell ref="F6:F8"/>
    <mergeCell ref="K7:L7"/>
    <mergeCell ref="I7:J7"/>
    <mergeCell ref="G7:H7"/>
    <mergeCell ref="D4:F5"/>
    <mergeCell ref="A4:A8"/>
    <mergeCell ref="B4:B8"/>
    <mergeCell ref="C4:C8"/>
    <mergeCell ref="D6:D8"/>
    <mergeCell ref="E6:E8"/>
    <mergeCell ref="A2:AD2"/>
    <mergeCell ref="G4:AD4"/>
    <mergeCell ref="G5:X5"/>
    <mergeCell ref="Y7:Z7"/>
    <mergeCell ref="AA7:AB7"/>
    <mergeCell ref="AC7:AD7"/>
    <mergeCell ref="Y5:AD6"/>
    <mergeCell ref="G6:L6"/>
    <mergeCell ref="M6:R6"/>
    <mergeCell ref="M7:N7"/>
    <mergeCell ref="O7:P7"/>
    <mergeCell ref="Q7:R7"/>
    <mergeCell ref="S6:X6"/>
    <mergeCell ref="S7:T7"/>
    <mergeCell ref="U7:V7"/>
    <mergeCell ref="W7:X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D38"/>
  <sheetViews>
    <sheetView zoomScale="90" zoomScaleNormal="90" workbookViewId="0">
      <selection activeCell="A19" sqref="A19:C19"/>
    </sheetView>
  </sheetViews>
  <sheetFormatPr defaultRowHeight="15"/>
  <cols>
    <col min="2" max="2" width="17.85546875" customWidth="1"/>
    <col min="3" max="3" width="28.85546875" customWidth="1"/>
  </cols>
  <sheetData>
    <row r="2" spans="1:30">
      <c r="A2" s="56" t="s">
        <v>77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</row>
    <row r="5" spans="1:30">
      <c r="A5" s="57" t="s">
        <v>2</v>
      </c>
      <c r="B5" s="57" t="s">
        <v>3</v>
      </c>
      <c r="C5" s="57" t="s">
        <v>4</v>
      </c>
      <c r="D5" s="47" t="s">
        <v>78</v>
      </c>
      <c r="E5" s="48"/>
      <c r="F5" s="49"/>
      <c r="G5" s="55" t="s">
        <v>49</v>
      </c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4"/>
    </row>
    <row r="6" spans="1:30">
      <c r="A6" s="58"/>
      <c r="B6" s="58"/>
      <c r="C6" s="58"/>
      <c r="D6" s="50"/>
      <c r="E6" s="51"/>
      <c r="F6" s="52"/>
      <c r="G6" s="46" t="s">
        <v>50</v>
      </c>
      <c r="H6" s="46"/>
      <c r="I6" s="46"/>
      <c r="J6" s="46"/>
      <c r="K6" s="46"/>
      <c r="L6" s="46"/>
      <c r="M6" s="46" t="s">
        <v>52</v>
      </c>
      <c r="N6" s="46"/>
      <c r="O6" s="46"/>
      <c r="P6" s="46"/>
      <c r="Q6" s="46"/>
      <c r="R6" s="46"/>
      <c r="S6" s="46" t="s">
        <v>53</v>
      </c>
      <c r="T6" s="46"/>
      <c r="U6" s="46"/>
      <c r="V6" s="46"/>
      <c r="W6" s="46"/>
      <c r="X6" s="46"/>
      <c r="Y6" s="46" t="s">
        <v>54</v>
      </c>
      <c r="Z6" s="46"/>
      <c r="AA6" s="46"/>
      <c r="AB6" s="46"/>
      <c r="AC6" s="46"/>
      <c r="AD6" s="46"/>
    </row>
    <row r="7" spans="1:30">
      <c r="A7" s="58"/>
      <c r="B7" s="58"/>
      <c r="C7" s="58"/>
      <c r="D7" s="46" t="s">
        <v>34</v>
      </c>
      <c r="E7" s="46" t="s">
        <v>35</v>
      </c>
      <c r="F7" s="46" t="s">
        <v>36</v>
      </c>
      <c r="G7" s="53" t="s">
        <v>34</v>
      </c>
      <c r="H7" s="54"/>
      <c r="I7" s="55" t="s">
        <v>35</v>
      </c>
      <c r="J7" s="54"/>
      <c r="K7" s="46" t="s">
        <v>36</v>
      </c>
      <c r="L7" s="46"/>
      <c r="M7" s="53" t="s">
        <v>34</v>
      </c>
      <c r="N7" s="54"/>
      <c r="O7" s="55" t="s">
        <v>35</v>
      </c>
      <c r="P7" s="54"/>
      <c r="Q7" s="46" t="s">
        <v>36</v>
      </c>
      <c r="R7" s="46"/>
      <c r="S7" s="53" t="s">
        <v>34</v>
      </c>
      <c r="T7" s="54"/>
      <c r="U7" s="55" t="s">
        <v>35</v>
      </c>
      <c r="V7" s="54"/>
      <c r="W7" s="46" t="s">
        <v>36</v>
      </c>
      <c r="X7" s="46"/>
      <c r="Y7" s="53" t="s">
        <v>34</v>
      </c>
      <c r="Z7" s="54"/>
      <c r="AA7" s="55" t="s">
        <v>35</v>
      </c>
      <c r="AB7" s="54"/>
      <c r="AC7" s="46" t="s">
        <v>36</v>
      </c>
      <c r="AD7" s="46"/>
    </row>
    <row r="8" spans="1:30">
      <c r="A8" s="59"/>
      <c r="B8" s="59"/>
      <c r="C8" s="59"/>
      <c r="D8" s="46"/>
      <c r="E8" s="46"/>
      <c r="F8" s="46"/>
      <c r="G8" s="8" t="s">
        <v>51</v>
      </c>
      <c r="H8" s="8" t="s">
        <v>40</v>
      </c>
      <c r="I8" s="8" t="s">
        <v>51</v>
      </c>
      <c r="J8" s="8" t="s">
        <v>40</v>
      </c>
      <c r="K8" s="8" t="s">
        <v>51</v>
      </c>
      <c r="L8" s="8" t="s">
        <v>40</v>
      </c>
      <c r="M8" s="8" t="s">
        <v>51</v>
      </c>
      <c r="N8" s="8" t="s">
        <v>40</v>
      </c>
      <c r="O8" s="8" t="s">
        <v>51</v>
      </c>
      <c r="P8" s="8" t="s">
        <v>40</v>
      </c>
      <c r="Q8" s="8" t="s">
        <v>51</v>
      </c>
      <c r="R8" s="8" t="s">
        <v>40</v>
      </c>
      <c r="S8" s="8" t="s">
        <v>51</v>
      </c>
      <c r="T8" s="8" t="s">
        <v>40</v>
      </c>
      <c r="U8" s="8" t="s">
        <v>51</v>
      </c>
      <c r="V8" s="8" t="s">
        <v>40</v>
      </c>
      <c r="W8" s="8" t="s">
        <v>51</v>
      </c>
      <c r="X8" s="8" t="s">
        <v>40</v>
      </c>
      <c r="Y8" s="8" t="s">
        <v>51</v>
      </c>
      <c r="Z8" s="8" t="s">
        <v>40</v>
      </c>
      <c r="AA8" s="8" t="s">
        <v>51</v>
      </c>
      <c r="AB8" s="8" t="s">
        <v>40</v>
      </c>
      <c r="AC8" s="8" t="s">
        <v>51</v>
      </c>
      <c r="AD8" s="8" t="s">
        <v>40</v>
      </c>
    </row>
    <row r="9" spans="1:30">
      <c r="A9" s="5">
        <v>1</v>
      </c>
      <c r="B9" s="6" t="s">
        <v>11</v>
      </c>
      <c r="C9" s="9" t="s">
        <v>11</v>
      </c>
      <c r="D9" s="1">
        <v>511</v>
      </c>
      <c r="E9" s="1">
        <v>443</v>
      </c>
      <c r="F9" s="78">
        <f>SUM(D9:E9)</f>
        <v>954</v>
      </c>
      <c r="G9" s="1">
        <v>469</v>
      </c>
      <c r="H9" s="82">
        <f>G9/D9*100</f>
        <v>91.780821917808225</v>
      </c>
      <c r="I9" s="1">
        <v>466</v>
      </c>
      <c r="J9" s="82">
        <f>I9/E9*100</f>
        <v>105.19187358916477</v>
      </c>
      <c r="K9" s="78">
        <f>G9+I9</f>
        <v>935</v>
      </c>
      <c r="L9" s="82">
        <f>K9/F9*100</f>
        <v>98.008385744234801</v>
      </c>
      <c r="M9" s="1">
        <v>469</v>
      </c>
      <c r="N9" s="82">
        <f>M9/D9*100</f>
        <v>91.780821917808225</v>
      </c>
      <c r="O9" s="1">
        <v>466</v>
      </c>
      <c r="P9" s="82">
        <f>O9/E9*100</f>
        <v>105.19187358916477</v>
      </c>
      <c r="Q9" s="78">
        <f>M9+O9</f>
        <v>935</v>
      </c>
      <c r="R9" s="82">
        <f>Q9/F9*100</f>
        <v>98.008385744234801</v>
      </c>
      <c r="S9" s="1">
        <v>480</v>
      </c>
      <c r="T9" s="82">
        <f>S9/D9*100</f>
        <v>93.933463796477497</v>
      </c>
      <c r="U9" s="1">
        <v>457</v>
      </c>
      <c r="V9" s="82">
        <f>U9/E9*100</f>
        <v>103.16027088036117</v>
      </c>
      <c r="W9" s="78">
        <f>S9+U9</f>
        <v>937</v>
      </c>
      <c r="X9" s="82">
        <f>W9/F9*100</f>
        <v>98.218029350104814</v>
      </c>
      <c r="Y9" s="1">
        <v>480</v>
      </c>
      <c r="Z9" s="82">
        <f>Y9/D9*100</f>
        <v>93.933463796477497</v>
      </c>
      <c r="AA9" s="1">
        <v>457</v>
      </c>
      <c r="AB9" s="82">
        <f>AA9/E9*100</f>
        <v>103.16027088036117</v>
      </c>
      <c r="AC9" s="78">
        <f>Y9+AA9</f>
        <v>937</v>
      </c>
      <c r="AD9" s="82">
        <f>AC9/F9*100</f>
        <v>98.218029350104814</v>
      </c>
    </row>
    <row r="10" spans="1:30">
      <c r="A10" s="3">
        <v>2</v>
      </c>
      <c r="B10" s="1" t="s">
        <v>12</v>
      </c>
      <c r="C10" s="10" t="s">
        <v>12</v>
      </c>
      <c r="D10" s="1">
        <v>950</v>
      </c>
      <c r="E10" s="1">
        <v>905</v>
      </c>
      <c r="F10" s="78">
        <f t="shared" ref="F10:F19" si="0">SUM(D10:E10)</f>
        <v>1855</v>
      </c>
      <c r="G10" s="1">
        <v>695</v>
      </c>
      <c r="H10" s="82">
        <f t="shared" ref="H10:H19" si="1">G10/D10*100</f>
        <v>73.15789473684211</v>
      </c>
      <c r="I10" s="1">
        <v>706</v>
      </c>
      <c r="J10" s="82">
        <f t="shared" ref="J10:J19" si="2">I10/E10*100</f>
        <v>78.011049723756912</v>
      </c>
      <c r="K10" s="78">
        <f t="shared" ref="K10:K19" si="3">G10+I10</f>
        <v>1401</v>
      </c>
      <c r="L10" s="82">
        <f t="shared" ref="L10:L19" si="4">K10/F10*100</f>
        <v>75.525606469002696</v>
      </c>
      <c r="M10" s="1">
        <v>696</v>
      </c>
      <c r="N10" s="82">
        <f t="shared" ref="N10:N19" si="5">M10/D10*100</f>
        <v>73.263157894736835</v>
      </c>
      <c r="O10" s="1">
        <v>706</v>
      </c>
      <c r="P10" s="82">
        <f t="shared" ref="P10:P19" si="6">O10/E10*100</f>
        <v>78.011049723756912</v>
      </c>
      <c r="Q10" s="78">
        <f t="shared" ref="Q10:Q19" si="7">M10+O10</f>
        <v>1402</v>
      </c>
      <c r="R10" s="82">
        <f t="shared" ref="R10:R19" si="8">Q10/F10*100</f>
        <v>75.57951482479784</v>
      </c>
      <c r="S10" s="1">
        <v>699</v>
      </c>
      <c r="T10" s="82">
        <f t="shared" ref="T10:T19" si="9">S10/D10*100</f>
        <v>73.578947368421055</v>
      </c>
      <c r="U10" s="1">
        <v>721</v>
      </c>
      <c r="V10" s="82">
        <f t="shared" ref="V10:V19" si="10">U10/E10*100</f>
        <v>79.668508287292809</v>
      </c>
      <c r="W10" s="78">
        <f t="shared" ref="W10:W19" si="11">S10+U10</f>
        <v>1420</v>
      </c>
      <c r="X10" s="82">
        <f t="shared" ref="X10:X19" si="12">W10/F10*100</f>
        <v>76.549865229110509</v>
      </c>
      <c r="Y10" s="1">
        <v>695</v>
      </c>
      <c r="Z10" s="82">
        <f t="shared" ref="Z10:Z19" si="13">Y10/D10*100</f>
        <v>73.15789473684211</v>
      </c>
      <c r="AA10" s="1">
        <v>719</v>
      </c>
      <c r="AB10" s="82">
        <f t="shared" ref="AB10:AB19" si="14">AA10/E10*100</f>
        <v>79.447513812154696</v>
      </c>
      <c r="AC10" s="78">
        <f t="shared" ref="AC10:AC19" si="15">Y10+AA10</f>
        <v>1414</v>
      </c>
      <c r="AD10" s="82">
        <f t="shared" ref="AD10:AD19" si="16">AC10/F10*100</f>
        <v>76.226415094339629</v>
      </c>
    </row>
    <row r="11" spans="1:30">
      <c r="A11" s="3">
        <v>3</v>
      </c>
      <c r="B11" s="1" t="s">
        <v>13</v>
      </c>
      <c r="C11" s="10" t="s">
        <v>18</v>
      </c>
      <c r="D11" s="1">
        <v>568</v>
      </c>
      <c r="E11" s="1">
        <v>537</v>
      </c>
      <c r="F11" s="78">
        <f t="shared" si="0"/>
        <v>1105</v>
      </c>
      <c r="G11" s="1">
        <v>399</v>
      </c>
      <c r="H11" s="82">
        <f t="shared" si="1"/>
        <v>70.24647887323944</v>
      </c>
      <c r="I11" s="1">
        <v>420</v>
      </c>
      <c r="J11" s="82">
        <f t="shared" si="2"/>
        <v>78.212290502793294</v>
      </c>
      <c r="K11" s="78">
        <f t="shared" si="3"/>
        <v>819</v>
      </c>
      <c r="L11" s="82">
        <f t="shared" si="4"/>
        <v>74.117647058823536</v>
      </c>
      <c r="M11" s="1">
        <v>402</v>
      </c>
      <c r="N11" s="82">
        <f t="shared" si="5"/>
        <v>70.774647887323937</v>
      </c>
      <c r="O11" s="1">
        <v>420</v>
      </c>
      <c r="P11" s="82">
        <f t="shared" si="6"/>
        <v>78.212290502793294</v>
      </c>
      <c r="Q11" s="78">
        <f t="shared" si="7"/>
        <v>822</v>
      </c>
      <c r="R11" s="82">
        <f t="shared" si="8"/>
        <v>74.389140271493218</v>
      </c>
      <c r="S11" s="1">
        <v>414</v>
      </c>
      <c r="T11" s="82">
        <f t="shared" si="9"/>
        <v>72.887323943661968</v>
      </c>
      <c r="U11" s="1">
        <v>444</v>
      </c>
      <c r="V11" s="82">
        <f t="shared" si="10"/>
        <v>82.681564245810051</v>
      </c>
      <c r="W11" s="78">
        <f t="shared" si="11"/>
        <v>858</v>
      </c>
      <c r="X11" s="82">
        <f t="shared" si="12"/>
        <v>77.64705882352942</v>
      </c>
      <c r="Y11" s="1">
        <v>391</v>
      </c>
      <c r="Z11" s="82">
        <f t="shared" si="13"/>
        <v>68.838028169014081</v>
      </c>
      <c r="AA11" s="1">
        <v>435</v>
      </c>
      <c r="AB11" s="82">
        <f t="shared" si="14"/>
        <v>81.005586592178773</v>
      </c>
      <c r="AC11" s="78">
        <f t="shared" si="15"/>
        <v>826</v>
      </c>
      <c r="AD11" s="82">
        <f t="shared" si="16"/>
        <v>74.751131221719461</v>
      </c>
    </row>
    <row r="12" spans="1:30">
      <c r="A12" s="3">
        <v>4</v>
      </c>
      <c r="B12" s="1"/>
      <c r="C12" s="10" t="s">
        <v>19</v>
      </c>
      <c r="D12" s="1">
        <v>262</v>
      </c>
      <c r="E12" s="1">
        <v>229</v>
      </c>
      <c r="F12" s="78">
        <f t="shared" si="0"/>
        <v>491</v>
      </c>
      <c r="G12" s="1">
        <v>191</v>
      </c>
      <c r="H12" s="82">
        <f t="shared" si="1"/>
        <v>72.900763358778633</v>
      </c>
      <c r="I12" s="1">
        <v>157</v>
      </c>
      <c r="J12" s="82">
        <f t="shared" si="2"/>
        <v>68.558951965065503</v>
      </c>
      <c r="K12" s="78">
        <f t="shared" si="3"/>
        <v>348</v>
      </c>
      <c r="L12" s="82">
        <f t="shared" si="4"/>
        <v>70.875763747454172</v>
      </c>
      <c r="M12" s="1">
        <v>191</v>
      </c>
      <c r="N12" s="82">
        <f t="shared" si="5"/>
        <v>72.900763358778633</v>
      </c>
      <c r="O12" s="1">
        <v>157</v>
      </c>
      <c r="P12" s="82">
        <f t="shared" si="6"/>
        <v>68.558951965065503</v>
      </c>
      <c r="Q12" s="78">
        <f t="shared" si="7"/>
        <v>348</v>
      </c>
      <c r="R12" s="82">
        <f t="shared" si="8"/>
        <v>70.875763747454172</v>
      </c>
      <c r="S12" s="1">
        <v>205</v>
      </c>
      <c r="T12" s="82">
        <f t="shared" si="9"/>
        <v>78.244274809160302</v>
      </c>
      <c r="U12" s="1">
        <v>175</v>
      </c>
      <c r="V12" s="82">
        <f t="shared" si="10"/>
        <v>76.419213973799131</v>
      </c>
      <c r="W12" s="78">
        <f t="shared" si="11"/>
        <v>380</v>
      </c>
      <c r="X12" s="82">
        <f t="shared" si="12"/>
        <v>77.39307535641548</v>
      </c>
      <c r="Y12" s="1">
        <v>205</v>
      </c>
      <c r="Z12" s="82">
        <f t="shared" si="13"/>
        <v>78.244274809160302</v>
      </c>
      <c r="AA12" s="1">
        <v>175</v>
      </c>
      <c r="AB12" s="82">
        <f t="shared" si="14"/>
        <v>76.419213973799131</v>
      </c>
      <c r="AC12" s="78">
        <f t="shared" si="15"/>
        <v>380</v>
      </c>
      <c r="AD12" s="82">
        <f t="shared" si="16"/>
        <v>77.39307535641548</v>
      </c>
    </row>
    <row r="13" spans="1:30">
      <c r="A13" s="3">
        <v>5</v>
      </c>
      <c r="B13" s="1" t="s">
        <v>14</v>
      </c>
      <c r="C13" s="10" t="s">
        <v>14</v>
      </c>
      <c r="D13" s="1">
        <v>284</v>
      </c>
      <c r="E13" s="1">
        <v>276</v>
      </c>
      <c r="F13" s="78">
        <f t="shared" si="0"/>
        <v>560</v>
      </c>
      <c r="G13" s="1">
        <v>303</v>
      </c>
      <c r="H13" s="82">
        <f t="shared" si="1"/>
        <v>106.69014084507043</v>
      </c>
      <c r="I13" s="1">
        <v>248</v>
      </c>
      <c r="J13" s="82">
        <f t="shared" si="2"/>
        <v>89.85507246376811</v>
      </c>
      <c r="K13" s="78">
        <f t="shared" si="3"/>
        <v>551</v>
      </c>
      <c r="L13" s="82">
        <f t="shared" si="4"/>
        <v>98.392857142857139</v>
      </c>
      <c r="M13" s="1">
        <v>310</v>
      </c>
      <c r="N13" s="82">
        <f t="shared" si="5"/>
        <v>109.1549295774648</v>
      </c>
      <c r="O13" s="1">
        <v>250</v>
      </c>
      <c r="P13" s="82">
        <f t="shared" si="6"/>
        <v>90.579710144927532</v>
      </c>
      <c r="Q13" s="78">
        <f t="shared" si="7"/>
        <v>560</v>
      </c>
      <c r="R13" s="82">
        <f t="shared" si="8"/>
        <v>100</v>
      </c>
      <c r="S13" s="1">
        <v>306</v>
      </c>
      <c r="T13" s="82">
        <f t="shared" si="9"/>
        <v>107.74647887323943</v>
      </c>
      <c r="U13" s="1">
        <v>254</v>
      </c>
      <c r="V13" s="82">
        <f t="shared" si="10"/>
        <v>92.028985507246375</v>
      </c>
      <c r="W13" s="78">
        <f t="shared" si="11"/>
        <v>560</v>
      </c>
      <c r="X13" s="82">
        <f t="shared" si="12"/>
        <v>100</v>
      </c>
      <c r="Y13" s="1">
        <v>306</v>
      </c>
      <c r="Z13" s="82">
        <f t="shared" si="13"/>
        <v>107.74647887323943</v>
      </c>
      <c r="AA13" s="1">
        <v>254</v>
      </c>
      <c r="AB13" s="82">
        <f t="shared" si="14"/>
        <v>92.028985507246375</v>
      </c>
      <c r="AC13" s="78">
        <f t="shared" si="15"/>
        <v>560</v>
      </c>
      <c r="AD13" s="82">
        <f t="shared" si="16"/>
        <v>100</v>
      </c>
    </row>
    <row r="14" spans="1:30">
      <c r="A14" s="3">
        <v>6</v>
      </c>
      <c r="B14" s="1"/>
      <c r="C14" s="10" t="s">
        <v>20</v>
      </c>
      <c r="D14" s="1">
        <v>454</v>
      </c>
      <c r="E14" s="1">
        <v>375</v>
      </c>
      <c r="F14" s="78">
        <f t="shared" si="0"/>
        <v>829</v>
      </c>
      <c r="G14" s="1">
        <v>400</v>
      </c>
      <c r="H14" s="82">
        <f t="shared" si="1"/>
        <v>88.105726872246692</v>
      </c>
      <c r="I14" s="1">
        <v>392</v>
      </c>
      <c r="J14" s="82">
        <f t="shared" si="2"/>
        <v>104.53333333333332</v>
      </c>
      <c r="K14" s="78">
        <f t="shared" si="3"/>
        <v>792</v>
      </c>
      <c r="L14" s="82">
        <f t="shared" si="4"/>
        <v>95.53679131483716</v>
      </c>
      <c r="M14" s="1">
        <v>399</v>
      </c>
      <c r="N14" s="82">
        <f t="shared" si="5"/>
        <v>87.88546255506607</v>
      </c>
      <c r="O14" s="1">
        <v>392</v>
      </c>
      <c r="P14" s="82">
        <f t="shared" si="6"/>
        <v>104.53333333333332</v>
      </c>
      <c r="Q14" s="78">
        <f t="shared" si="7"/>
        <v>791</v>
      </c>
      <c r="R14" s="82">
        <f t="shared" si="8"/>
        <v>95.416164053075988</v>
      </c>
      <c r="S14" s="1">
        <v>411</v>
      </c>
      <c r="T14" s="82">
        <f t="shared" si="9"/>
        <v>90.528634361233486</v>
      </c>
      <c r="U14" s="1">
        <v>407</v>
      </c>
      <c r="V14" s="82">
        <f t="shared" si="10"/>
        <v>108.53333333333333</v>
      </c>
      <c r="W14" s="78">
        <f t="shared" si="11"/>
        <v>818</v>
      </c>
      <c r="X14" s="82">
        <f t="shared" si="12"/>
        <v>98.673100120627268</v>
      </c>
      <c r="Y14" s="1">
        <v>396</v>
      </c>
      <c r="Z14" s="82">
        <f t="shared" si="13"/>
        <v>87.224669603524234</v>
      </c>
      <c r="AA14" s="1">
        <v>390</v>
      </c>
      <c r="AB14" s="82">
        <f t="shared" si="14"/>
        <v>104</v>
      </c>
      <c r="AC14" s="78">
        <f t="shared" si="15"/>
        <v>786</v>
      </c>
      <c r="AD14" s="82">
        <f t="shared" si="16"/>
        <v>94.813027744270201</v>
      </c>
    </row>
    <row r="15" spans="1:30">
      <c r="A15" s="3">
        <v>7</v>
      </c>
      <c r="B15" s="1" t="s">
        <v>15</v>
      </c>
      <c r="C15" s="10" t="s">
        <v>15</v>
      </c>
      <c r="D15" s="1">
        <v>381</v>
      </c>
      <c r="E15" s="1">
        <v>357</v>
      </c>
      <c r="F15" s="78">
        <f t="shared" si="0"/>
        <v>738</v>
      </c>
      <c r="G15" s="1">
        <v>378</v>
      </c>
      <c r="H15" s="82">
        <f t="shared" si="1"/>
        <v>99.212598425196859</v>
      </c>
      <c r="I15" s="1">
        <v>355</v>
      </c>
      <c r="J15" s="82">
        <f t="shared" si="2"/>
        <v>99.439775910364148</v>
      </c>
      <c r="K15" s="78">
        <f t="shared" si="3"/>
        <v>733</v>
      </c>
      <c r="L15" s="82">
        <f t="shared" si="4"/>
        <v>99.322493224932245</v>
      </c>
      <c r="M15" s="1">
        <v>379</v>
      </c>
      <c r="N15" s="82">
        <f t="shared" si="5"/>
        <v>99.475065616797892</v>
      </c>
      <c r="O15" s="1">
        <v>357</v>
      </c>
      <c r="P15" s="82">
        <f t="shared" si="6"/>
        <v>100</v>
      </c>
      <c r="Q15" s="78">
        <f t="shared" si="7"/>
        <v>736</v>
      </c>
      <c r="R15" s="82">
        <f t="shared" si="8"/>
        <v>99.728997289972895</v>
      </c>
      <c r="S15" s="1">
        <v>376</v>
      </c>
      <c r="T15" s="82">
        <f t="shared" si="9"/>
        <v>98.687664041994751</v>
      </c>
      <c r="U15" s="1">
        <v>372</v>
      </c>
      <c r="V15" s="82">
        <f t="shared" si="10"/>
        <v>104.20168067226892</v>
      </c>
      <c r="W15" s="78">
        <f t="shared" si="11"/>
        <v>748</v>
      </c>
      <c r="X15" s="82">
        <f t="shared" si="12"/>
        <v>101.3550135501355</v>
      </c>
      <c r="Y15" s="1">
        <v>341</v>
      </c>
      <c r="Z15" s="82">
        <f t="shared" si="13"/>
        <v>89.501312335958005</v>
      </c>
      <c r="AA15" s="1">
        <v>357</v>
      </c>
      <c r="AB15" s="82">
        <f t="shared" si="14"/>
        <v>100</v>
      </c>
      <c r="AC15" s="78">
        <f t="shared" si="15"/>
        <v>698</v>
      </c>
      <c r="AD15" s="82">
        <f t="shared" si="16"/>
        <v>94.579945799458002</v>
      </c>
    </row>
    <row r="16" spans="1:30">
      <c r="A16" s="3">
        <v>8</v>
      </c>
      <c r="B16" s="1"/>
      <c r="C16" s="10" t="s">
        <v>21</v>
      </c>
      <c r="D16" s="1">
        <v>462</v>
      </c>
      <c r="E16" s="1">
        <v>454</v>
      </c>
      <c r="F16" s="78">
        <f t="shared" si="0"/>
        <v>916</v>
      </c>
      <c r="G16" s="1">
        <v>295</v>
      </c>
      <c r="H16" s="82">
        <f t="shared" si="1"/>
        <v>63.852813852813853</v>
      </c>
      <c r="I16" s="1">
        <v>339</v>
      </c>
      <c r="J16" s="82">
        <f t="shared" si="2"/>
        <v>74.669603524229075</v>
      </c>
      <c r="K16" s="78">
        <f t="shared" si="3"/>
        <v>634</v>
      </c>
      <c r="L16" s="82">
        <f t="shared" si="4"/>
        <v>69.213973799126634</v>
      </c>
      <c r="M16" s="1">
        <v>283</v>
      </c>
      <c r="N16" s="82">
        <f t="shared" si="5"/>
        <v>61.255411255411254</v>
      </c>
      <c r="O16" s="1">
        <v>313</v>
      </c>
      <c r="P16" s="82">
        <f t="shared" si="6"/>
        <v>68.942731277533042</v>
      </c>
      <c r="Q16" s="78">
        <f t="shared" si="7"/>
        <v>596</v>
      </c>
      <c r="R16" s="82">
        <f t="shared" si="8"/>
        <v>65.06550218340611</v>
      </c>
      <c r="S16" s="1">
        <v>280</v>
      </c>
      <c r="T16" s="82">
        <f t="shared" si="9"/>
        <v>60.606060606060609</v>
      </c>
      <c r="U16" s="1">
        <v>279</v>
      </c>
      <c r="V16" s="82">
        <f t="shared" si="10"/>
        <v>61.453744493392072</v>
      </c>
      <c r="W16" s="78">
        <f t="shared" si="11"/>
        <v>559</v>
      </c>
      <c r="X16" s="82">
        <f t="shared" si="12"/>
        <v>61.026200873362448</v>
      </c>
      <c r="Y16" s="1">
        <v>258</v>
      </c>
      <c r="Z16" s="82">
        <f t="shared" si="13"/>
        <v>55.844155844155843</v>
      </c>
      <c r="AA16" s="1">
        <v>252</v>
      </c>
      <c r="AB16" s="82">
        <f t="shared" si="14"/>
        <v>55.506607929515418</v>
      </c>
      <c r="AC16" s="78">
        <f t="shared" si="15"/>
        <v>510</v>
      </c>
      <c r="AD16" s="82">
        <f t="shared" si="16"/>
        <v>55.67685589519651</v>
      </c>
    </row>
    <row r="17" spans="1:30">
      <c r="A17" s="3">
        <v>9</v>
      </c>
      <c r="B17" s="1" t="s">
        <v>16</v>
      </c>
      <c r="C17" s="10" t="s">
        <v>16</v>
      </c>
      <c r="D17" s="1">
        <v>364</v>
      </c>
      <c r="E17" s="1">
        <v>260</v>
      </c>
      <c r="F17" s="78">
        <f t="shared" si="0"/>
        <v>624</v>
      </c>
      <c r="G17" s="1">
        <v>245</v>
      </c>
      <c r="H17" s="82">
        <f t="shared" si="1"/>
        <v>67.307692307692307</v>
      </c>
      <c r="I17" s="1">
        <v>207</v>
      </c>
      <c r="J17" s="82">
        <f t="shared" si="2"/>
        <v>79.615384615384613</v>
      </c>
      <c r="K17" s="78">
        <f t="shared" si="3"/>
        <v>452</v>
      </c>
      <c r="L17" s="82">
        <f t="shared" si="4"/>
        <v>72.435897435897431</v>
      </c>
      <c r="M17" s="1">
        <v>228</v>
      </c>
      <c r="N17" s="82">
        <f t="shared" si="5"/>
        <v>62.637362637362635</v>
      </c>
      <c r="O17" s="1">
        <v>188</v>
      </c>
      <c r="P17" s="82">
        <f t="shared" si="6"/>
        <v>72.307692307692307</v>
      </c>
      <c r="Q17" s="78">
        <f t="shared" si="7"/>
        <v>416</v>
      </c>
      <c r="R17" s="82">
        <f t="shared" si="8"/>
        <v>66.666666666666657</v>
      </c>
      <c r="S17" s="1">
        <v>289</v>
      </c>
      <c r="T17" s="82">
        <f t="shared" si="9"/>
        <v>79.395604395604394</v>
      </c>
      <c r="U17" s="1">
        <v>227</v>
      </c>
      <c r="V17" s="82">
        <f t="shared" si="10"/>
        <v>87.307692307692307</v>
      </c>
      <c r="W17" s="78">
        <f t="shared" si="11"/>
        <v>516</v>
      </c>
      <c r="X17" s="82">
        <f t="shared" si="12"/>
        <v>82.692307692307693</v>
      </c>
      <c r="Y17" s="1">
        <v>216</v>
      </c>
      <c r="Z17" s="82">
        <f t="shared" si="13"/>
        <v>59.340659340659343</v>
      </c>
      <c r="AA17" s="1">
        <v>177</v>
      </c>
      <c r="AB17" s="82">
        <f t="shared" si="14"/>
        <v>68.07692307692308</v>
      </c>
      <c r="AC17" s="78">
        <f t="shared" si="15"/>
        <v>393</v>
      </c>
      <c r="AD17" s="82">
        <f t="shared" si="16"/>
        <v>62.980769230769226</v>
      </c>
    </row>
    <row r="18" spans="1:30">
      <c r="A18" s="3">
        <v>10</v>
      </c>
      <c r="B18" s="1" t="s">
        <v>17</v>
      </c>
      <c r="C18" s="10" t="s">
        <v>17</v>
      </c>
      <c r="D18" s="1">
        <v>739</v>
      </c>
      <c r="E18" s="1">
        <v>726</v>
      </c>
      <c r="F18" s="78">
        <f t="shared" si="0"/>
        <v>1465</v>
      </c>
      <c r="G18" s="1">
        <v>556</v>
      </c>
      <c r="H18" s="82">
        <f t="shared" si="1"/>
        <v>75.236806495263878</v>
      </c>
      <c r="I18" s="1">
        <v>497</v>
      </c>
      <c r="J18" s="82">
        <f t="shared" si="2"/>
        <v>68.457300275482098</v>
      </c>
      <c r="K18" s="78">
        <f t="shared" si="3"/>
        <v>1053</v>
      </c>
      <c r="L18" s="82">
        <f t="shared" si="4"/>
        <v>71.877133105802045</v>
      </c>
      <c r="M18" s="1">
        <v>556</v>
      </c>
      <c r="N18" s="82">
        <f t="shared" si="5"/>
        <v>75.236806495263878</v>
      </c>
      <c r="O18" s="1">
        <v>500</v>
      </c>
      <c r="P18" s="82">
        <f t="shared" si="6"/>
        <v>68.870523415977956</v>
      </c>
      <c r="Q18" s="78">
        <f t="shared" si="7"/>
        <v>1056</v>
      </c>
      <c r="R18" s="82">
        <f t="shared" si="8"/>
        <v>72.081911262798641</v>
      </c>
      <c r="S18" s="1">
        <v>614</v>
      </c>
      <c r="T18" s="82">
        <f t="shared" si="9"/>
        <v>83.085250338294998</v>
      </c>
      <c r="U18" s="1">
        <v>564</v>
      </c>
      <c r="V18" s="82">
        <f t="shared" si="10"/>
        <v>77.685950413223139</v>
      </c>
      <c r="W18" s="78">
        <f t="shared" si="11"/>
        <v>1178</v>
      </c>
      <c r="X18" s="82">
        <f t="shared" si="12"/>
        <v>80.409556313993164</v>
      </c>
      <c r="Y18" s="1">
        <v>614</v>
      </c>
      <c r="Z18" s="82">
        <f t="shared" si="13"/>
        <v>83.085250338294998</v>
      </c>
      <c r="AA18" s="1">
        <v>564</v>
      </c>
      <c r="AB18" s="82">
        <f t="shared" si="14"/>
        <v>77.685950413223139</v>
      </c>
      <c r="AC18" s="78">
        <f t="shared" si="15"/>
        <v>1178</v>
      </c>
      <c r="AD18" s="82">
        <f t="shared" si="16"/>
        <v>80.409556313993164</v>
      </c>
    </row>
    <row r="19" spans="1:30">
      <c r="A19" s="1"/>
      <c r="B19" s="75" t="s">
        <v>87</v>
      </c>
      <c r="C19" s="76"/>
      <c r="D19" s="78">
        <f>SUM(D9:D18)</f>
        <v>4975</v>
      </c>
      <c r="E19" s="78">
        <f>SUM(E9:E18)</f>
        <v>4562</v>
      </c>
      <c r="F19" s="78">
        <f t="shared" si="0"/>
        <v>9537</v>
      </c>
      <c r="G19" s="78">
        <f>SUM(G9:G18)</f>
        <v>3931</v>
      </c>
      <c r="H19" s="82">
        <f t="shared" si="1"/>
        <v>79.015075376884425</v>
      </c>
      <c r="I19" s="78">
        <f>SUM(I9:I18)</f>
        <v>3787</v>
      </c>
      <c r="J19" s="82">
        <f t="shared" si="2"/>
        <v>83.011836913634369</v>
      </c>
      <c r="K19" s="78">
        <f t="shared" si="3"/>
        <v>7718</v>
      </c>
      <c r="L19" s="82">
        <f t="shared" si="4"/>
        <v>80.926916221033878</v>
      </c>
      <c r="M19" s="78">
        <f>SUM(M9:M18)</f>
        <v>3913</v>
      </c>
      <c r="N19" s="82">
        <f t="shared" si="5"/>
        <v>78.653266331658287</v>
      </c>
      <c r="O19" s="78">
        <f>SUM(O9:O18)</f>
        <v>3749</v>
      </c>
      <c r="P19" s="82">
        <f t="shared" si="6"/>
        <v>82.1788689171416</v>
      </c>
      <c r="Q19" s="78">
        <f t="shared" si="7"/>
        <v>7662</v>
      </c>
      <c r="R19" s="82">
        <f t="shared" si="8"/>
        <v>80.339729474677569</v>
      </c>
      <c r="S19" s="78">
        <f>SUM(S9:S18)</f>
        <v>4074</v>
      </c>
      <c r="T19" s="82">
        <f t="shared" si="9"/>
        <v>81.889447236180899</v>
      </c>
      <c r="U19" s="1">
        <f>SUM(U9:U18)</f>
        <v>3900</v>
      </c>
      <c r="V19" s="82">
        <f t="shared" si="10"/>
        <v>85.488820692678644</v>
      </c>
      <c r="W19" s="78">
        <f t="shared" si="11"/>
        <v>7974</v>
      </c>
      <c r="X19" s="82">
        <f t="shared" si="12"/>
        <v>83.611198490091226</v>
      </c>
      <c r="Y19" s="78">
        <f>SUM(Y9:Y18)</f>
        <v>3902</v>
      </c>
      <c r="Z19" s="82">
        <f t="shared" si="13"/>
        <v>78.4321608040201</v>
      </c>
      <c r="AA19" s="78">
        <f>SUM(AA9:AA18)</f>
        <v>3780</v>
      </c>
      <c r="AB19" s="82">
        <f t="shared" si="14"/>
        <v>82.85839544059624</v>
      </c>
      <c r="AC19" s="78">
        <f t="shared" si="15"/>
        <v>7682</v>
      </c>
      <c r="AD19" s="82">
        <f t="shared" si="16"/>
        <v>80.549439026947681</v>
      </c>
    </row>
    <row r="22" spans="1:30">
      <c r="A22" s="56" t="s">
        <v>48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</row>
    <row r="25" spans="1:30">
      <c r="A25" s="57" t="s">
        <v>2</v>
      </c>
      <c r="B25" s="57" t="s">
        <v>3</v>
      </c>
      <c r="C25" s="57" t="s">
        <v>4</v>
      </c>
      <c r="D25" s="47" t="s">
        <v>78</v>
      </c>
      <c r="E25" s="48"/>
      <c r="F25" s="49"/>
      <c r="G25" s="55" t="s">
        <v>49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4"/>
    </row>
    <row r="26" spans="1:30">
      <c r="A26" s="58"/>
      <c r="B26" s="58"/>
      <c r="C26" s="58"/>
      <c r="D26" s="50"/>
      <c r="E26" s="51"/>
      <c r="F26" s="52"/>
      <c r="G26" s="46" t="s">
        <v>50</v>
      </c>
      <c r="H26" s="46"/>
      <c r="I26" s="46"/>
      <c r="J26" s="46"/>
      <c r="K26" s="46"/>
      <c r="L26" s="46"/>
      <c r="M26" s="46" t="s">
        <v>52</v>
      </c>
      <c r="N26" s="46"/>
      <c r="O26" s="46"/>
      <c r="P26" s="46"/>
      <c r="Q26" s="46"/>
      <c r="R26" s="46"/>
      <c r="S26" s="46" t="s">
        <v>53</v>
      </c>
      <c r="T26" s="46"/>
      <c r="U26" s="46"/>
      <c r="V26" s="46"/>
      <c r="W26" s="46"/>
      <c r="X26" s="46"/>
      <c r="Y26" s="46" t="s">
        <v>54</v>
      </c>
      <c r="Z26" s="46"/>
      <c r="AA26" s="46"/>
      <c r="AB26" s="46"/>
      <c r="AC26" s="46"/>
      <c r="AD26" s="46"/>
    </row>
    <row r="27" spans="1:30">
      <c r="A27" s="58"/>
      <c r="B27" s="58"/>
      <c r="C27" s="58"/>
      <c r="D27" s="60" t="s">
        <v>34</v>
      </c>
      <c r="E27" s="60" t="s">
        <v>35</v>
      </c>
      <c r="F27" s="60" t="s">
        <v>36</v>
      </c>
      <c r="G27" s="53" t="s">
        <v>34</v>
      </c>
      <c r="H27" s="54"/>
      <c r="I27" s="55" t="s">
        <v>35</v>
      </c>
      <c r="J27" s="54"/>
      <c r="K27" s="46" t="s">
        <v>36</v>
      </c>
      <c r="L27" s="46"/>
      <c r="M27" s="53" t="s">
        <v>34</v>
      </c>
      <c r="N27" s="54"/>
      <c r="O27" s="55" t="s">
        <v>35</v>
      </c>
      <c r="P27" s="54"/>
      <c r="Q27" s="46" t="s">
        <v>36</v>
      </c>
      <c r="R27" s="46"/>
      <c r="S27" s="53" t="s">
        <v>34</v>
      </c>
      <c r="T27" s="54"/>
      <c r="U27" s="55" t="s">
        <v>35</v>
      </c>
      <c r="V27" s="54"/>
      <c r="W27" s="46" t="s">
        <v>36</v>
      </c>
      <c r="X27" s="46"/>
      <c r="Y27" s="53" t="s">
        <v>34</v>
      </c>
      <c r="Z27" s="54"/>
      <c r="AA27" s="55" t="s">
        <v>35</v>
      </c>
      <c r="AB27" s="54"/>
      <c r="AC27" s="46" t="s">
        <v>36</v>
      </c>
      <c r="AD27" s="46"/>
    </row>
    <row r="28" spans="1:30">
      <c r="A28" s="59"/>
      <c r="B28" s="59"/>
      <c r="C28" s="59"/>
      <c r="D28" s="60"/>
      <c r="E28" s="60"/>
      <c r="F28" s="60"/>
      <c r="G28" s="8" t="s">
        <v>51</v>
      </c>
      <c r="H28" s="8" t="s">
        <v>40</v>
      </c>
      <c r="I28" s="8" t="s">
        <v>51</v>
      </c>
      <c r="J28" s="8" t="s">
        <v>40</v>
      </c>
      <c r="K28" s="8" t="s">
        <v>51</v>
      </c>
      <c r="L28" s="8" t="s">
        <v>40</v>
      </c>
      <c r="M28" s="8" t="s">
        <v>51</v>
      </c>
      <c r="N28" s="8" t="s">
        <v>40</v>
      </c>
      <c r="O28" s="8" t="s">
        <v>51</v>
      </c>
      <c r="P28" s="8" t="s">
        <v>40</v>
      </c>
      <c r="Q28" s="8" t="s">
        <v>51</v>
      </c>
      <c r="R28" s="8" t="s">
        <v>40</v>
      </c>
      <c r="S28" s="8" t="s">
        <v>51</v>
      </c>
      <c r="T28" s="8" t="s">
        <v>40</v>
      </c>
      <c r="U28" s="8" t="s">
        <v>51</v>
      </c>
      <c r="V28" s="8" t="s">
        <v>40</v>
      </c>
      <c r="W28" s="8" t="s">
        <v>51</v>
      </c>
      <c r="X28" s="8" t="s">
        <v>40</v>
      </c>
      <c r="Y28" s="8" t="s">
        <v>51</v>
      </c>
      <c r="Z28" s="8" t="s">
        <v>40</v>
      </c>
      <c r="AA28" s="8" t="s">
        <v>51</v>
      </c>
      <c r="AB28" s="8" t="s">
        <v>40</v>
      </c>
      <c r="AC28" s="8" t="s">
        <v>51</v>
      </c>
      <c r="AD28" s="8" t="s">
        <v>40</v>
      </c>
    </row>
    <row r="29" spans="1:30">
      <c r="A29" s="5">
        <v>1</v>
      </c>
      <c r="B29" s="6" t="s">
        <v>11</v>
      </c>
      <c r="C29" s="9" t="s">
        <v>11</v>
      </c>
      <c r="D29" s="20">
        <v>562</v>
      </c>
      <c r="E29" s="3">
        <v>543</v>
      </c>
      <c r="F29" s="20">
        <f>SUM(D29+E29)</f>
        <v>1105</v>
      </c>
      <c r="G29" s="3">
        <v>519</v>
      </c>
      <c r="H29" s="13">
        <f>G29/D29*100</f>
        <v>92.34875444839858</v>
      </c>
      <c r="I29" s="3">
        <v>493</v>
      </c>
      <c r="J29" s="13">
        <f>I29/E29*100</f>
        <v>90.791896869244937</v>
      </c>
      <c r="K29" s="20">
        <f>SUM(G29+I29)</f>
        <v>1012</v>
      </c>
      <c r="L29" s="13">
        <f>K29/F29*100</f>
        <v>91.58371040723982</v>
      </c>
      <c r="M29" s="3">
        <v>519</v>
      </c>
      <c r="N29" s="13">
        <f>M29/D29*100</f>
        <v>92.34875444839858</v>
      </c>
      <c r="O29" s="3">
        <v>493</v>
      </c>
      <c r="P29" s="13">
        <f>O29/E29*100</f>
        <v>90.791896869244937</v>
      </c>
      <c r="Q29" s="20">
        <f>SUM(M29+O29)</f>
        <v>1012</v>
      </c>
      <c r="R29" s="13">
        <f>Q29/F29*100</f>
        <v>91.58371040723982</v>
      </c>
      <c r="S29" s="3">
        <v>479</v>
      </c>
      <c r="T29" s="13">
        <f>S29/D29*100</f>
        <v>85.231316725978644</v>
      </c>
      <c r="U29" s="3">
        <v>534</v>
      </c>
      <c r="V29" s="13">
        <f>U29/E29*100</f>
        <v>98.342541436464089</v>
      </c>
      <c r="W29" s="20">
        <f>SUM(S29+U29)</f>
        <v>1013</v>
      </c>
      <c r="X29" s="13">
        <f>W29/F29*100</f>
        <v>91.674208144796381</v>
      </c>
      <c r="Y29" s="3">
        <v>477</v>
      </c>
      <c r="Z29" s="13">
        <f>Y29/D29*100</f>
        <v>84.87544483985765</v>
      </c>
      <c r="AA29" s="3">
        <v>534</v>
      </c>
      <c r="AB29" s="21">
        <f>AA29/E29*100</f>
        <v>98.342541436464089</v>
      </c>
      <c r="AC29" s="3">
        <f>SUM(Y29+AA29)</f>
        <v>1011</v>
      </c>
      <c r="AD29" s="21">
        <f>AC29/F29*100</f>
        <v>91.49321266968326</v>
      </c>
    </row>
    <row r="30" spans="1:30">
      <c r="A30" s="3">
        <v>2</v>
      </c>
      <c r="B30" s="1" t="s">
        <v>12</v>
      </c>
      <c r="C30" s="10" t="s">
        <v>71</v>
      </c>
      <c r="D30" s="20">
        <v>973</v>
      </c>
      <c r="E30" s="3">
        <v>924</v>
      </c>
      <c r="F30" s="20">
        <f t="shared" ref="F30:F38" si="17">SUM(D30+E30)</f>
        <v>1897</v>
      </c>
      <c r="G30" s="3">
        <v>785</v>
      </c>
      <c r="H30" s="13">
        <f t="shared" ref="H30:H38" si="18">G30/D30*100</f>
        <v>80.678314491264132</v>
      </c>
      <c r="I30" s="3">
        <v>731</v>
      </c>
      <c r="J30" s="13">
        <f t="shared" ref="J30:J38" si="19">I30/E30*100</f>
        <v>79.112554112554108</v>
      </c>
      <c r="K30" s="20">
        <f t="shared" ref="K30:K38" si="20">SUM(G30+I30)</f>
        <v>1516</v>
      </c>
      <c r="L30" s="13">
        <f t="shared" ref="L30:L38" si="21">K30/F30*100</f>
        <v>79.915656299420135</v>
      </c>
      <c r="M30" s="3">
        <v>784</v>
      </c>
      <c r="N30" s="13">
        <f t="shared" ref="N30:N38" si="22">M30/D30*100</f>
        <v>80.57553956834532</v>
      </c>
      <c r="O30" s="3">
        <v>731</v>
      </c>
      <c r="P30" s="13">
        <f t="shared" ref="P30:P38" si="23">O30/E30*100</f>
        <v>79.112554112554108</v>
      </c>
      <c r="Q30" s="20">
        <f t="shared" ref="Q30:Q38" si="24">SUM(M30+O30)</f>
        <v>1515</v>
      </c>
      <c r="R30" s="13">
        <f t="shared" ref="R30:R38" si="25">Q30/F30*100</f>
        <v>79.86294148655773</v>
      </c>
      <c r="S30" s="3">
        <v>752</v>
      </c>
      <c r="T30" s="13">
        <f t="shared" ref="T30:T38" si="26">S30/D30*100</f>
        <v>77.286742034943472</v>
      </c>
      <c r="U30" s="3">
        <v>700</v>
      </c>
      <c r="V30" s="13">
        <f t="shared" ref="V30:V38" si="27">U30/E30*100</f>
        <v>75.757575757575751</v>
      </c>
      <c r="W30" s="20">
        <f t="shared" ref="W30:W38" si="28">SUM(S30+U30)</f>
        <v>1452</v>
      </c>
      <c r="X30" s="13">
        <f t="shared" ref="X30:X38" si="29">W30/F30*100</f>
        <v>76.541908276225627</v>
      </c>
      <c r="Y30" s="3">
        <v>734</v>
      </c>
      <c r="Z30" s="13">
        <f t="shared" ref="Z30:Z38" si="30">Y30/D30*100</f>
        <v>75.436793422404932</v>
      </c>
      <c r="AA30" s="3">
        <v>686</v>
      </c>
      <c r="AB30" s="21">
        <f t="shared" ref="AB30:AB38" si="31">AA30/E30*100</f>
        <v>74.242424242424249</v>
      </c>
      <c r="AC30" s="3">
        <f t="shared" ref="AC30:AC38" si="32">SUM(Y30+AA30)</f>
        <v>1420</v>
      </c>
      <c r="AD30" s="21">
        <f t="shared" ref="AD30:AD38" si="33">AC30/F30*100</f>
        <v>74.855034264628358</v>
      </c>
    </row>
    <row r="31" spans="1:30">
      <c r="A31" s="3">
        <v>3</v>
      </c>
      <c r="B31" s="1" t="s">
        <v>13</v>
      </c>
      <c r="C31" s="10" t="s">
        <v>18</v>
      </c>
      <c r="D31" s="20">
        <v>521</v>
      </c>
      <c r="E31" s="3">
        <v>496</v>
      </c>
      <c r="F31" s="20">
        <f t="shared" si="17"/>
        <v>1017</v>
      </c>
      <c r="G31" s="3">
        <v>495</v>
      </c>
      <c r="H31" s="13">
        <f t="shared" si="18"/>
        <v>95.009596928982717</v>
      </c>
      <c r="I31" s="3">
        <v>531</v>
      </c>
      <c r="J31" s="13">
        <f t="shared" si="19"/>
        <v>107.05645161290323</v>
      </c>
      <c r="K31" s="20">
        <f t="shared" si="20"/>
        <v>1026</v>
      </c>
      <c r="L31" s="13">
        <f t="shared" si="21"/>
        <v>100.88495575221239</v>
      </c>
      <c r="M31" s="3">
        <v>495</v>
      </c>
      <c r="N31" s="13">
        <f t="shared" si="22"/>
        <v>95.009596928982717</v>
      </c>
      <c r="O31" s="3">
        <v>530</v>
      </c>
      <c r="P31" s="13">
        <f t="shared" si="23"/>
        <v>106.85483870967742</v>
      </c>
      <c r="Q31" s="20">
        <f t="shared" si="24"/>
        <v>1025</v>
      </c>
      <c r="R31" s="13">
        <f t="shared" si="25"/>
        <v>100.78662733529991</v>
      </c>
      <c r="S31" s="3">
        <v>453</v>
      </c>
      <c r="T31" s="13">
        <f t="shared" si="26"/>
        <v>86.948176583493293</v>
      </c>
      <c r="U31" s="3">
        <v>440</v>
      </c>
      <c r="V31" s="13">
        <f t="shared" si="27"/>
        <v>88.709677419354833</v>
      </c>
      <c r="W31" s="20">
        <f t="shared" si="28"/>
        <v>893</v>
      </c>
      <c r="X31" s="13">
        <f t="shared" si="29"/>
        <v>87.80727630285152</v>
      </c>
      <c r="Y31" s="3">
        <v>412</v>
      </c>
      <c r="Z31" s="13">
        <f t="shared" si="30"/>
        <v>79.078694817658345</v>
      </c>
      <c r="AA31" s="3">
        <v>404</v>
      </c>
      <c r="AB31" s="21">
        <f t="shared" si="31"/>
        <v>81.451612903225808</v>
      </c>
      <c r="AC31" s="3">
        <f t="shared" si="32"/>
        <v>816</v>
      </c>
      <c r="AD31" s="21">
        <f t="shared" si="33"/>
        <v>80.235988200589972</v>
      </c>
    </row>
    <row r="32" spans="1:30">
      <c r="A32" s="3">
        <v>4</v>
      </c>
      <c r="B32" s="1"/>
      <c r="C32" s="10" t="s">
        <v>19</v>
      </c>
      <c r="D32" s="20">
        <v>211</v>
      </c>
      <c r="E32" s="3">
        <v>201</v>
      </c>
      <c r="F32" s="20">
        <f t="shared" si="17"/>
        <v>412</v>
      </c>
      <c r="G32" s="3">
        <v>146</v>
      </c>
      <c r="H32" s="13">
        <f t="shared" si="18"/>
        <v>69.194312796208536</v>
      </c>
      <c r="I32" s="3">
        <v>188</v>
      </c>
      <c r="J32" s="13">
        <f t="shared" si="19"/>
        <v>93.53233830845771</v>
      </c>
      <c r="K32" s="20">
        <f t="shared" si="20"/>
        <v>334</v>
      </c>
      <c r="L32" s="13">
        <f t="shared" si="21"/>
        <v>81.067961165048544</v>
      </c>
      <c r="M32" s="3">
        <v>146</v>
      </c>
      <c r="N32" s="13">
        <f t="shared" si="22"/>
        <v>69.194312796208536</v>
      </c>
      <c r="O32" s="3">
        <v>188</v>
      </c>
      <c r="P32" s="13">
        <f t="shared" si="23"/>
        <v>93.53233830845771</v>
      </c>
      <c r="Q32" s="20">
        <f t="shared" si="24"/>
        <v>334</v>
      </c>
      <c r="R32" s="13">
        <f t="shared" si="25"/>
        <v>81.067961165048544</v>
      </c>
      <c r="S32" s="3">
        <v>172</v>
      </c>
      <c r="T32" s="13">
        <f t="shared" si="26"/>
        <v>81.516587677725113</v>
      </c>
      <c r="U32" s="3">
        <v>199</v>
      </c>
      <c r="V32" s="13">
        <f t="shared" si="27"/>
        <v>99.00497512437812</v>
      </c>
      <c r="W32" s="20">
        <f t="shared" si="28"/>
        <v>371</v>
      </c>
      <c r="X32" s="13">
        <f t="shared" si="29"/>
        <v>90.048543689320397</v>
      </c>
      <c r="Y32" s="3">
        <v>172</v>
      </c>
      <c r="Z32" s="13">
        <f t="shared" si="30"/>
        <v>81.516587677725113</v>
      </c>
      <c r="AA32" s="3">
        <v>199</v>
      </c>
      <c r="AB32" s="21">
        <f t="shared" si="31"/>
        <v>99.00497512437812</v>
      </c>
      <c r="AC32" s="3">
        <f t="shared" si="32"/>
        <v>371</v>
      </c>
      <c r="AD32" s="21">
        <f t="shared" si="33"/>
        <v>90.048543689320397</v>
      </c>
    </row>
    <row r="33" spans="1:30">
      <c r="A33" s="3">
        <v>5</v>
      </c>
      <c r="B33" s="1" t="s">
        <v>14</v>
      </c>
      <c r="C33" s="10" t="s">
        <v>14</v>
      </c>
      <c r="D33" s="20">
        <v>282</v>
      </c>
      <c r="E33" s="3">
        <v>271</v>
      </c>
      <c r="F33" s="20">
        <f t="shared" si="17"/>
        <v>553</v>
      </c>
      <c r="G33" s="3">
        <v>281</v>
      </c>
      <c r="H33" s="13">
        <f t="shared" si="18"/>
        <v>99.645390070921991</v>
      </c>
      <c r="I33" s="3">
        <v>240</v>
      </c>
      <c r="J33" s="13">
        <f t="shared" si="19"/>
        <v>88.560885608856083</v>
      </c>
      <c r="K33" s="20">
        <f t="shared" si="20"/>
        <v>521</v>
      </c>
      <c r="L33" s="13">
        <f t="shared" si="21"/>
        <v>94.213381555153703</v>
      </c>
      <c r="M33" s="3">
        <v>281</v>
      </c>
      <c r="N33" s="13">
        <f t="shared" si="22"/>
        <v>99.645390070921991</v>
      </c>
      <c r="O33" s="3">
        <v>240</v>
      </c>
      <c r="P33" s="13">
        <f t="shared" si="23"/>
        <v>88.560885608856083</v>
      </c>
      <c r="Q33" s="20">
        <f t="shared" si="24"/>
        <v>521</v>
      </c>
      <c r="R33" s="13">
        <f t="shared" si="25"/>
        <v>94.213381555153703</v>
      </c>
      <c r="S33" s="3">
        <v>272</v>
      </c>
      <c r="T33" s="13">
        <f t="shared" si="26"/>
        <v>96.453900709219852</v>
      </c>
      <c r="U33" s="3">
        <v>251</v>
      </c>
      <c r="V33" s="13">
        <f t="shared" si="27"/>
        <v>92.619926199261997</v>
      </c>
      <c r="W33" s="20">
        <f t="shared" si="28"/>
        <v>523</v>
      </c>
      <c r="X33" s="13">
        <f t="shared" si="29"/>
        <v>94.575045207956592</v>
      </c>
      <c r="Y33" s="3">
        <v>272</v>
      </c>
      <c r="Z33" s="13">
        <f t="shared" si="30"/>
        <v>96.453900709219852</v>
      </c>
      <c r="AA33" s="3">
        <v>249</v>
      </c>
      <c r="AB33" s="21">
        <f t="shared" si="31"/>
        <v>91.881918819188186</v>
      </c>
      <c r="AC33" s="3">
        <f t="shared" si="32"/>
        <v>521</v>
      </c>
      <c r="AD33" s="21">
        <f t="shared" si="33"/>
        <v>94.213381555153703</v>
      </c>
    </row>
    <row r="34" spans="1:30">
      <c r="A34" s="3">
        <v>6</v>
      </c>
      <c r="B34" s="1"/>
      <c r="C34" s="10" t="s">
        <v>20</v>
      </c>
      <c r="D34" s="20">
        <v>327</v>
      </c>
      <c r="E34" s="3">
        <v>314</v>
      </c>
      <c r="F34" s="20">
        <f t="shared" si="17"/>
        <v>641</v>
      </c>
      <c r="G34" s="3">
        <v>333</v>
      </c>
      <c r="H34" s="13">
        <f t="shared" si="18"/>
        <v>101.83486238532109</v>
      </c>
      <c r="I34" s="3">
        <v>281</v>
      </c>
      <c r="J34" s="13">
        <f t="shared" si="19"/>
        <v>89.490445859872608</v>
      </c>
      <c r="K34" s="20">
        <f t="shared" si="20"/>
        <v>614</v>
      </c>
      <c r="L34" s="13">
        <f t="shared" si="21"/>
        <v>95.787831513260528</v>
      </c>
      <c r="M34" s="3">
        <v>334</v>
      </c>
      <c r="N34" s="13">
        <f t="shared" si="22"/>
        <v>102.14067278287462</v>
      </c>
      <c r="O34" s="3">
        <v>282</v>
      </c>
      <c r="P34" s="13">
        <f t="shared" si="23"/>
        <v>89.808917197452232</v>
      </c>
      <c r="Q34" s="20">
        <f t="shared" si="24"/>
        <v>616</v>
      </c>
      <c r="R34" s="13">
        <f t="shared" si="25"/>
        <v>96.099843993759748</v>
      </c>
      <c r="S34" s="3">
        <v>354</v>
      </c>
      <c r="T34" s="13">
        <f t="shared" si="26"/>
        <v>108.25688073394495</v>
      </c>
      <c r="U34" s="3">
        <v>299</v>
      </c>
      <c r="V34" s="13">
        <f t="shared" si="27"/>
        <v>95.222929936305732</v>
      </c>
      <c r="W34" s="20">
        <f t="shared" si="28"/>
        <v>653</v>
      </c>
      <c r="X34" s="13">
        <f t="shared" si="29"/>
        <v>101.87207488299532</v>
      </c>
      <c r="Y34" s="3">
        <v>265</v>
      </c>
      <c r="Z34" s="13">
        <f t="shared" si="30"/>
        <v>81.039755351681947</v>
      </c>
      <c r="AA34" s="3">
        <v>222</v>
      </c>
      <c r="AB34" s="21">
        <f t="shared" si="31"/>
        <v>70.70063694267516</v>
      </c>
      <c r="AC34" s="3">
        <f t="shared" si="32"/>
        <v>487</v>
      </c>
      <c r="AD34" s="21">
        <f t="shared" si="33"/>
        <v>75.975039001560063</v>
      </c>
    </row>
    <row r="35" spans="1:30">
      <c r="A35" s="3">
        <v>7</v>
      </c>
      <c r="B35" s="1" t="s">
        <v>15</v>
      </c>
      <c r="C35" s="10" t="s">
        <v>15</v>
      </c>
      <c r="D35" s="20">
        <v>341</v>
      </c>
      <c r="E35" s="3">
        <v>327</v>
      </c>
      <c r="F35" s="20">
        <f t="shared" si="17"/>
        <v>668</v>
      </c>
      <c r="G35" s="3">
        <v>306</v>
      </c>
      <c r="H35" s="13">
        <f t="shared" si="18"/>
        <v>89.73607038123167</v>
      </c>
      <c r="I35" s="3">
        <v>299</v>
      </c>
      <c r="J35" s="13">
        <f t="shared" si="19"/>
        <v>91.437308868501532</v>
      </c>
      <c r="K35" s="20">
        <f t="shared" si="20"/>
        <v>605</v>
      </c>
      <c r="L35" s="13">
        <f t="shared" si="21"/>
        <v>90.568862275449106</v>
      </c>
      <c r="M35" s="3">
        <v>306</v>
      </c>
      <c r="N35" s="13">
        <f t="shared" si="22"/>
        <v>89.73607038123167</v>
      </c>
      <c r="O35" s="3">
        <v>300</v>
      </c>
      <c r="P35" s="13">
        <f t="shared" si="23"/>
        <v>91.743119266055047</v>
      </c>
      <c r="Q35" s="20">
        <f t="shared" si="24"/>
        <v>606</v>
      </c>
      <c r="R35" s="13">
        <f t="shared" si="25"/>
        <v>90.718562874251489</v>
      </c>
      <c r="S35" s="3">
        <v>333</v>
      </c>
      <c r="T35" s="13">
        <f t="shared" si="26"/>
        <v>97.653958944281527</v>
      </c>
      <c r="U35" s="3">
        <v>303</v>
      </c>
      <c r="V35" s="13">
        <f t="shared" si="27"/>
        <v>92.660550458715591</v>
      </c>
      <c r="W35" s="20">
        <f t="shared" si="28"/>
        <v>636</v>
      </c>
      <c r="X35" s="13">
        <f t="shared" si="29"/>
        <v>95.209580838323348</v>
      </c>
      <c r="Y35" s="3">
        <v>330</v>
      </c>
      <c r="Z35" s="13">
        <f t="shared" si="30"/>
        <v>96.774193548387103</v>
      </c>
      <c r="AA35" s="3">
        <v>295</v>
      </c>
      <c r="AB35" s="21">
        <f t="shared" si="31"/>
        <v>90.214067278287459</v>
      </c>
      <c r="AC35" s="3">
        <f t="shared" si="32"/>
        <v>625</v>
      </c>
      <c r="AD35" s="21">
        <f t="shared" si="33"/>
        <v>93.562874251497007</v>
      </c>
    </row>
    <row r="36" spans="1:30">
      <c r="A36" s="3">
        <v>8</v>
      </c>
      <c r="B36" s="1"/>
      <c r="C36" s="10" t="s">
        <v>21</v>
      </c>
      <c r="D36" s="20">
        <v>393</v>
      </c>
      <c r="E36" s="3">
        <v>362</v>
      </c>
      <c r="F36" s="20">
        <f t="shared" si="17"/>
        <v>755</v>
      </c>
      <c r="G36" s="3">
        <v>233</v>
      </c>
      <c r="H36" s="13">
        <f t="shared" si="18"/>
        <v>59.287531806615782</v>
      </c>
      <c r="I36" s="3">
        <v>295</v>
      </c>
      <c r="J36" s="13">
        <f t="shared" si="19"/>
        <v>81.491712707182316</v>
      </c>
      <c r="K36" s="20">
        <f t="shared" si="20"/>
        <v>528</v>
      </c>
      <c r="L36" s="13">
        <f t="shared" si="21"/>
        <v>69.933774834437088</v>
      </c>
      <c r="M36" s="3">
        <v>247</v>
      </c>
      <c r="N36" s="13">
        <f t="shared" si="22"/>
        <v>62.849872773536894</v>
      </c>
      <c r="O36" s="3">
        <v>311</v>
      </c>
      <c r="P36" s="13">
        <f t="shared" si="23"/>
        <v>85.911602209944746</v>
      </c>
      <c r="Q36" s="20">
        <f t="shared" si="24"/>
        <v>558</v>
      </c>
      <c r="R36" s="13">
        <f t="shared" si="25"/>
        <v>73.907284768211923</v>
      </c>
      <c r="S36" s="3">
        <v>291</v>
      </c>
      <c r="T36" s="13">
        <f t="shared" si="26"/>
        <v>74.045801526717554</v>
      </c>
      <c r="U36" s="3">
        <v>349</v>
      </c>
      <c r="V36" s="13">
        <f t="shared" si="27"/>
        <v>96.408839779005532</v>
      </c>
      <c r="W36" s="20">
        <f t="shared" si="28"/>
        <v>640</v>
      </c>
      <c r="X36" s="13">
        <f t="shared" si="29"/>
        <v>84.768211920529808</v>
      </c>
      <c r="Y36" s="3">
        <v>290</v>
      </c>
      <c r="Z36" s="13">
        <f t="shared" si="30"/>
        <v>73.791348600508911</v>
      </c>
      <c r="AA36" s="3">
        <v>348</v>
      </c>
      <c r="AB36" s="21">
        <f t="shared" si="31"/>
        <v>96.132596685082873</v>
      </c>
      <c r="AC36" s="3">
        <f t="shared" si="32"/>
        <v>638</v>
      </c>
      <c r="AD36" s="21">
        <f t="shared" si="33"/>
        <v>84.503311258278146</v>
      </c>
    </row>
    <row r="37" spans="1:30">
      <c r="A37" s="3">
        <v>9</v>
      </c>
      <c r="B37" s="1" t="s">
        <v>16</v>
      </c>
      <c r="C37" s="10" t="s">
        <v>16</v>
      </c>
      <c r="D37" s="20">
        <v>249</v>
      </c>
      <c r="E37" s="3">
        <v>232</v>
      </c>
      <c r="F37" s="20">
        <f t="shared" si="17"/>
        <v>481</v>
      </c>
      <c r="G37" s="3">
        <v>434</v>
      </c>
      <c r="H37" s="13">
        <f t="shared" si="18"/>
        <v>174.29718875502007</v>
      </c>
      <c r="I37" s="3">
        <v>519</v>
      </c>
      <c r="J37" s="13">
        <f t="shared" si="19"/>
        <v>223.70689655172416</v>
      </c>
      <c r="K37" s="20">
        <f t="shared" si="20"/>
        <v>953</v>
      </c>
      <c r="L37" s="13">
        <f t="shared" si="21"/>
        <v>198.12889812889813</v>
      </c>
      <c r="M37" s="3">
        <v>437</v>
      </c>
      <c r="N37" s="13">
        <f t="shared" si="22"/>
        <v>175.50200803212851</v>
      </c>
      <c r="O37" s="3">
        <v>519</v>
      </c>
      <c r="P37" s="13">
        <f t="shared" si="23"/>
        <v>223.70689655172416</v>
      </c>
      <c r="Q37" s="20">
        <f t="shared" si="24"/>
        <v>956</v>
      </c>
      <c r="R37" s="13">
        <f t="shared" si="25"/>
        <v>198.75259875259877</v>
      </c>
      <c r="S37" s="3">
        <v>523</v>
      </c>
      <c r="T37" s="13">
        <f t="shared" si="26"/>
        <v>210.04016064257027</v>
      </c>
      <c r="U37" s="3">
        <v>595</v>
      </c>
      <c r="V37" s="13">
        <f t="shared" si="27"/>
        <v>256.4655172413793</v>
      </c>
      <c r="W37" s="20">
        <f t="shared" si="28"/>
        <v>1118</v>
      </c>
      <c r="X37" s="13">
        <f t="shared" si="29"/>
        <v>232.43243243243242</v>
      </c>
      <c r="Y37" s="3">
        <v>522</v>
      </c>
      <c r="Z37" s="13">
        <f t="shared" si="30"/>
        <v>209.63855421686745</v>
      </c>
      <c r="AA37" s="3">
        <v>595</v>
      </c>
      <c r="AB37" s="21">
        <f t="shared" si="31"/>
        <v>256.4655172413793</v>
      </c>
      <c r="AC37" s="3">
        <f t="shared" si="32"/>
        <v>1117</v>
      </c>
      <c r="AD37" s="21">
        <f t="shared" si="33"/>
        <v>232.2245322245322</v>
      </c>
    </row>
    <row r="38" spans="1:30">
      <c r="A38" s="3">
        <v>10</v>
      </c>
      <c r="B38" s="1" t="s">
        <v>17</v>
      </c>
      <c r="C38" s="10" t="s">
        <v>17</v>
      </c>
      <c r="D38" s="20">
        <v>620</v>
      </c>
      <c r="E38" s="3">
        <v>569</v>
      </c>
      <c r="F38" s="20">
        <f t="shared" si="17"/>
        <v>1189</v>
      </c>
      <c r="G38" s="3">
        <v>227</v>
      </c>
      <c r="H38" s="13">
        <f t="shared" si="18"/>
        <v>36.612903225806456</v>
      </c>
      <c r="I38" s="3">
        <v>176</v>
      </c>
      <c r="J38" s="13">
        <f t="shared" si="19"/>
        <v>30.931458699472756</v>
      </c>
      <c r="K38" s="20">
        <f t="shared" si="20"/>
        <v>403</v>
      </c>
      <c r="L38" s="13">
        <f t="shared" si="21"/>
        <v>33.894028595458373</v>
      </c>
      <c r="M38" s="3">
        <v>227</v>
      </c>
      <c r="N38" s="13">
        <f t="shared" si="22"/>
        <v>36.612903225806456</v>
      </c>
      <c r="O38" s="3">
        <v>176</v>
      </c>
      <c r="P38" s="13">
        <f t="shared" si="23"/>
        <v>30.931458699472756</v>
      </c>
      <c r="Q38" s="20">
        <f t="shared" si="24"/>
        <v>403</v>
      </c>
      <c r="R38" s="13">
        <f t="shared" si="25"/>
        <v>33.894028595458373</v>
      </c>
      <c r="S38" s="3">
        <v>189</v>
      </c>
      <c r="T38" s="13">
        <f t="shared" si="26"/>
        <v>30.483870967741932</v>
      </c>
      <c r="U38" s="3">
        <v>173</v>
      </c>
      <c r="V38" s="13">
        <f t="shared" si="27"/>
        <v>30.404217926186295</v>
      </c>
      <c r="W38" s="20">
        <f t="shared" si="28"/>
        <v>362</v>
      </c>
      <c r="X38" s="13">
        <f t="shared" si="29"/>
        <v>30.445752733389401</v>
      </c>
      <c r="Y38" s="3">
        <v>176</v>
      </c>
      <c r="Z38" s="13">
        <f t="shared" si="30"/>
        <v>28.387096774193548</v>
      </c>
      <c r="AA38" s="3">
        <v>153</v>
      </c>
      <c r="AB38" s="21">
        <f t="shared" si="31"/>
        <v>26.889279437609844</v>
      </c>
      <c r="AC38" s="3">
        <f t="shared" si="32"/>
        <v>329</v>
      </c>
      <c r="AD38" s="21">
        <f t="shared" si="33"/>
        <v>27.670311185870478</v>
      </c>
    </row>
  </sheetData>
  <mergeCells count="51">
    <mergeCell ref="B19:C19"/>
    <mergeCell ref="W27:X27"/>
    <mergeCell ref="Y27:Z27"/>
    <mergeCell ref="AA27:AB27"/>
    <mergeCell ref="AC27:AD27"/>
    <mergeCell ref="M27:N27"/>
    <mergeCell ref="O27:P27"/>
    <mergeCell ref="Q27:R27"/>
    <mergeCell ref="S27:T27"/>
    <mergeCell ref="U27:V27"/>
    <mergeCell ref="A22:AD22"/>
    <mergeCell ref="A25:A28"/>
    <mergeCell ref="B25:B28"/>
    <mergeCell ref="C25:C28"/>
    <mergeCell ref="D25:F26"/>
    <mergeCell ref="G25:AD25"/>
    <mergeCell ref="G26:L26"/>
    <mergeCell ref="M26:R26"/>
    <mergeCell ref="S26:X26"/>
    <mergeCell ref="Y26:AD26"/>
    <mergeCell ref="D27:D28"/>
    <mergeCell ref="E27:E28"/>
    <mergeCell ref="F27:F28"/>
    <mergeCell ref="G27:H27"/>
    <mergeCell ref="I27:J27"/>
    <mergeCell ref="K27:L27"/>
    <mergeCell ref="A2:AD2"/>
    <mergeCell ref="M6:R6"/>
    <mergeCell ref="M7:N7"/>
    <mergeCell ref="O7:P7"/>
    <mergeCell ref="Q7:R7"/>
    <mergeCell ref="S6:X6"/>
    <mergeCell ref="S7:T7"/>
    <mergeCell ref="U7:V7"/>
    <mergeCell ref="W7:X7"/>
    <mergeCell ref="I7:J7"/>
    <mergeCell ref="K7:L7"/>
    <mergeCell ref="A5:A8"/>
    <mergeCell ref="B5:B8"/>
    <mergeCell ref="C5:C8"/>
    <mergeCell ref="D7:D8"/>
    <mergeCell ref="E7:E8"/>
    <mergeCell ref="F7:F8"/>
    <mergeCell ref="G6:L6"/>
    <mergeCell ref="D5:F6"/>
    <mergeCell ref="G7:H7"/>
    <mergeCell ref="Y6:AD6"/>
    <mergeCell ref="Y7:Z7"/>
    <mergeCell ref="AA7:AB7"/>
    <mergeCell ref="AC7:AD7"/>
    <mergeCell ref="G5:A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J34"/>
  <sheetViews>
    <sheetView workbookViewId="0">
      <selection activeCell="C29" sqref="C29"/>
    </sheetView>
  </sheetViews>
  <sheetFormatPr defaultRowHeight="15"/>
  <cols>
    <col min="1" max="1" width="5" customWidth="1"/>
    <col min="2" max="2" width="20.28515625" customWidth="1"/>
    <col min="3" max="3" width="25.7109375" customWidth="1"/>
    <col min="4" max="4" width="46.85546875" customWidth="1"/>
    <col min="5" max="5" width="22.85546875" customWidth="1"/>
    <col min="6" max="6" width="16.7109375" customWidth="1"/>
    <col min="7" max="7" width="14.85546875" customWidth="1"/>
    <col min="8" max="8" width="14.28515625" customWidth="1"/>
    <col min="9" max="9" width="17.5703125" customWidth="1"/>
    <col min="10" max="10" width="21.42578125" customWidth="1"/>
  </cols>
  <sheetData>
    <row r="2" spans="1:10" ht="15.75">
      <c r="A2" s="26" t="s">
        <v>79</v>
      </c>
      <c r="B2" s="26"/>
      <c r="C2" s="26"/>
      <c r="D2" s="26"/>
      <c r="E2" s="26"/>
      <c r="F2" s="26"/>
      <c r="G2" s="26"/>
      <c r="H2" s="26"/>
      <c r="I2" s="26"/>
      <c r="J2" s="26"/>
    </row>
    <row r="4" spans="1:10" ht="25.5" customHeight="1">
      <c r="A4" s="57" t="s">
        <v>2</v>
      </c>
      <c r="B4" s="57" t="s">
        <v>3</v>
      </c>
      <c r="C4" s="57" t="s">
        <v>4</v>
      </c>
      <c r="D4" s="64" t="s">
        <v>44</v>
      </c>
      <c r="E4" s="25" t="s">
        <v>45</v>
      </c>
      <c r="F4" s="25"/>
      <c r="G4" s="25"/>
      <c r="H4" s="25"/>
      <c r="I4" s="25"/>
      <c r="J4" s="61" t="s">
        <v>47</v>
      </c>
    </row>
    <row r="5" spans="1:10" ht="24.75" customHeight="1">
      <c r="A5" s="58"/>
      <c r="B5" s="58"/>
      <c r="C5" s="58"/>
      <c r="D5" s="65"/>
      <c r="E5" s="25" t="s">
        <v>24</v>
      </c>
      <c r="F5" s="25"/>
      <c r="G5" s="25" t="s">
        <v>46</v>
      </c>
      <c r="H5" s="25"/>
      <c r="I5" s="25" t="s">
        <v>32</v>
      </c>
      <c r="J5" s="62"/>
    </row>
    <row r="6" spans="1:10" ht="44.25" customHeight="1">
      <c r="A6" s="59"/>
      <c r="B6" s="59"/>
      <c r="C6" s="59"/>
      <c r="D6" s="66"/>
      <c r="E6" s="24" t="s">
        <v>39</v>
      </c>
      <c r="F6" s="7" t="s">
        <v>40</v>
      </c>
      <c r="G6" s="7" t="s">
        <v>39</v>
      </c>
      <c r="H6" s="7" t="s">
        <v>40</v>
      </c>
      <c r="I6" s="25"/>
      <c r="J6" s="63"/>
    </row>
    <row r="7" spans="1:10">
      <c r="A7" s="5">
        <v>1</v>
      </c>
      <c r="B7" s="6" t="s">
        <v>11</v>
      </c>
      <c r="C7" s="6" t="s">
        <v>11</v>
      </c>
      <c r="D7" s="83">
        <v>1125</v>
      </c>
      <c r="E7" s="3">
        <v>111</v>
      </c>
      <c r="F7" s="23">
        <f>E7/I7*100</f>
        <v>65.294117647058826</v>
      </c>
      <c r="G7" s="22">
        <v>59</v>
      </c>
      <c r="H7" s="82">
        <f>G7/I7*100</f>
        <v>34.705882352941174</v>
      </c>
      <c r="I7" s="22">
        <f>E7+G7</f>
        <v>170</v>
      </c>
      <c r="J7" s="22">
        <v>17</v>
      </c>
    </row>
    <row r="8" spans="1:10">
      <c r="A8" s="3">
        <v>2</v>
      </c>
      <c r="B8" s="1" t="s">
        <v>12</v>
      </c>
      <c r="C8" s="1" t="s">
        <v>12</v>
      </c>
      <c r="D8" s="83">
        <v>1473</v>
      </c>
      <c r="E8" s="3">
        <v>171</v>
      </c>
      <c r="F8" s="23">
        <f t="shared" ref="F8:F17" si="0">E8/I8*100</f>
        <v>67.857142857142861</v>
      </c>
      <c r="G8" s="22">
        <v>81</v>
      </c>
      <c r="H8" s="82">
        <f t="shared" ref="H8:H17" si="1">G8/I8*100</f>
        <v>32.142857142857146</v>
      </c>
      <c r="I8" s="22">
        <f t="shared" ref="I8:I17" si="2">E8+G8</f>
        <v>252</v>
      </c>
      <c r="J8" s="22">
        <v>30</v>
      </c>
    </row>
    <row r="9" spans="1:10">
      <c r="A9" s="3">
        <v>3</v>
      </c>
      <c r="B9" s="1" t="s">
        <v>13</v>
      </c>
      <c r="C9" s="1" t="s">
        <v>18</v>
      </c>
      <c r="D9" s="83">
        <v>1463</v>
      </c>
      <c r="E9" s="3">
        <v>98</v>
      </c>
      <c r="F9" s="23">
        <f t="shared" si="0"/>
        <v>75.384615384615387</v>
      </c>
      <c r="G9" s="22">
        <v>32</v>
      </c>
      <c r="H9" s="82">
        <f t="shared" si="1"/>
        <v>24.615384615384617</v>
      </c>
      <c r="I9" s="22">
        <f t="shared" si="2"/>
        <v>130</v>
      </c>
      <c r="J9" s="22">
        <v>12</v>
      </c>
    </row>
    <row r="10" spans="1:10">
      <c r="A10" s="3">
        <v>4</v>
      </c>
      <c r="B10" s="1"/>
      <c r="C10" s="1" t="s">
        <v>19</v>
      </c>
      <c r="D10" s="83">
        <v>425</v>
      </c>
      <c r="E10" s="3">
        <v>36</v>
      </c>
      <c r="F10" s="23">
        <f t="shared" si="0"/>
        <v>69.230769230769226</v>
      </c>
      <c r="G10" s="22">
        <v>16</v>
      </c>
      <c r="H10" s="82">
        <f t="shared" si="1"/>
        <v>30.76923076923077</v>
      </c>
      <c r="I10" s="22">
        <f t="shared" si="2"/>
        <v>52</v>
      </c>
      <c r="J10" s="22">
        <v>6</v>
      </c>
    </row>
    <row r="11" spans="1:10">
      <c r="A11" s="3">
        <v>5</v>
      </c>
      <c r="B11" s="1" t="s">
        <v>14</v>
      </c>
      <c r="C11" s="1" t="s">
        <v>14</v>
      </c>
      <c r="D11" s="83">
        <v>811</v>
      </c>
      <c r="E11" s="3">
        <v>57</v>
      </c>
      <c r="F11" s="23">
        <f t="shared" si="0"/>
        <v>61.95652173913043</v>
      </c>
      <c r="G11" s="22">
        <v>35</v>
      </c>
      <c r="H11" s="82">
        <f t="shared" si="1"/>
        <v>38.04347826086957</v>
      </c>
      <c r="I11" s="22">
        <f t="shared" si="2"/>
        <v>92</v>
      </c>
      <c r="J11" s="22">
        <v>13</v>
      </c>
    </row>
    <row r="12" spans="1:10">
      <c r="A12" s="3">
        <v>6</v>
      </c>
      <c r="B12" s="1"/>
      <c r="C12" s="1" t="s">
        <v>20</v>
      </c>
      <c r="D12" s="83">
        <v>383</v>
      </c>
      <c r="E12" s="3">
        <v>51</v>
      </c>
      <c r="F12" s="23">
        <f t="shared" si="0"/>
        <v>70.833333333333343</v>
      </c>
      <c r="G12" s="22">
        <v>21</v>
      </c>
      <c r="H12" s="82">
        <f t="shared" si="1"/>
        <v>29.166666666666668</v>
      </c>
      <c r="I12" s="22">
        <f t="shared" si="2"/>
        <v>72</v>
      </c>
      <c r="J12" s="22">
        <v>15</v>
      </c>
    </row>
    <row r="13" spans="1:10">
      <c r="A13" s="3">
        <v>7</v>
      </c>
      <c r="B13" s="1" t="s">
        <v>15</v>
      </c>
      <c r="C13" s="1" t="s">
        <v>15</v>
      </c>
      <c r="D13" s="83">
        <v>520</v>
      </c>
      <c r="E13" s="3">
        <v>48</v>
      </c>
      <c r="F13" s="23">
        <f t="shared" si="0"/>
        <v>66.666666666666657</v>
      </c>
      <c r="G13" s="22">
        <v>24</v>
      </c>
      <c r="H13" s="82">
        <f t="shared" si="1"/>
        <v>33.333333333333329</v>
      </c>
      <c r="I13" s="22">
        <f t="shared" si="2"/>
        <v>72</v>
      </c>
      <c r="J13" s="22">
        <v>13</v>
      </c>
    </row>
    <row r="14" spans="1:10">
      <c r="A14" s="3">
        <v>8</v>
      </c>
      <c r="B14" s="1"/>
      <c r="C14" s="1" t="s">
        <v>21</v>
      </c>
      <c r="D14" s="83">
        <v>395</v>
      </c>
      <c r="E14" s="3">
        <v>41</v>
      </c>
      <c r="F14" s="23">
        <f t="shared" si="0"/>
        <v>58.571428571428577</v>
      </c>
      <c r="G14" s="22">
        <v>29</v>
      </c>
      <c r="H14" s="82">
        <f t="shared" si="1"/>
        <v>41.428571428571431</v>
      </c>
      <c r="I14" s="22">
        <f t="shared" si="2"/>
        <v>70</v>
      </c>
      <c r="J14" s="22">
        <v>7</v>
      </c>
    </row>
    <row r="15" spans="1:10">
      <c r="A15" s="3">
        <v>9</v>
      </c>
      <c r="B15" s="1" t="s">
        <v>16</v>
      </c>
      <c r="C15" s="1" t="s">
        <v>16</v>
      </c>
      <c r="D15" s="83">
        <v>333</v>
      </c>
      <c r="E15" s="3">
        <v>35</v>
      </c>
      <c r="F15" s="23">
        <f t="shared" si="0"/>
        <v>64.81481481481481</v>
      </c>
      <c r="G15" s="22">
        <v>19</v>
      </c>
      <c r="H15" s="82">
        <f t="shared" si="1"/>
        <v>35.185185185185183</v>
      </c>
      <c r="I15" s="22">
        <f t="shared" si="2"/>
        <v>54</v>
      </c>
      <c r="J15" s="22">
        <v>7</v>
      </c>
    </row>
    <row r="16" spans="1:10">
      <c r="A16" s="3">
        <v>10</v>
      </c>
      <c r="B16" s="1" t="s">
        <v>17</v>
      </c>
      <c r="C16" s="1" t="s">
        <v>17</v>
      </c>
      <c r="D16" s="83">
        <v>1088</v>
      </c>
      <c r="E16" s="3">
        <v>56</v>
      </c>
      <c r="F16" s="23">
        <f t="shared" si="0"/>
        <v>62.222222222222221</v>
      </c>
      <c r="G16" s="22">
        <v>34</v>
      </c>
      <c r="H16" s="82">
        <f t="shared" si="1"/>
        <v>37.777777777777779</v>
      </c>
      <c r="I16" s="22">
        <f t="shared" si="2"/>
        <v>90</v>
      </c>
      <c r="J16" s="22">
        <v>10</v>
      </c>
    </row>
    <row r="17" spans="1:10">
      <c r="A17" s="1"/>
      <c r="B17" s="75" t="s">
        <v>87</v>
      </c>
      <c r="C17" s="76"/>
      <c r="D17" s="83">
        <f>SUM(D7:D16)</f>
        <v>8016</v>
      </c>
      <c r="E17" s="3">
        <f>SUM(E7:E16)</f>
        <v>704</v>
      </c>
      <c r="F17" s="23">
        <f t="shared" si="0"/>
        <v>66.793168880455411</v>
      </c>
      <c r="G17" s="22">
        <f>SUM(G7:G16)</f>
        <v>350</v>
      </c>
      <c r="H17" s="82">
        <f t="shared" si="1"/>
        <v>33.206831119544596</v>
      </c>
      <c r="I17" s="22">
        <f t="shared" si="2"/>
        <v>1054</v>
      </c>
      <c r="J17" s="22">
        <f>SUM(J7:J16)</f>
        <v>130</v>
      </c>
    </row>
    <row r="20" spans="1:10" ht="15.75">
      <c r="A20" s="67" t="s">
        <v>80</v>
      </c>
      <c r="B20" s="67"/>
      <c r="C20" s="67"/>
      <c r="D20" s="67"/>
      <c r="E20" s="67"/>
      <c r="F20" s="67"/>
      <c r="G20" s="67"/>
      <c r="H20" s="67"/>
      <c r="I20" s="67"/>
      <c r="J20" s="67"/>
    </row>
    <row r="22" spans="1:10">
      <c r="A22" s="57" t="s">
        <v>2</v>
      </c>
      <c r="B22" s="57" t="s">
        <v>3</v>
      </c>
      <c r="C22" s="57" t="s">
        <v>4</v>
      </c>
      <c r="D22" s="64" t="s">
        <v>44</v>
      </c>
      <c r="E22" s="25" t="s">
        <v>45</v>
      </c>
      <c r="F22" s="25"/>
      <c r="G22" s="25"/>
      <c r="H22" s="25"/>
      <c r="I22" s="25"/>
      <c r="J22" s="64" t="s">
        <v>81</v>
      </c>
    </row>
    <row r="23" spans="1:10">
      <c r="A23" s="58"/>
      <c r="B23" s="58"/>
      <c r="C23" s="58"/>
      <c r="D23" s="65"/>
      <c r="E23" s="25" t="s">
        <v>24</v>
      </c>
      <c r="F23" s="25"/>
      <c r="G23" s="25" t="s">
        <v>46</v>
      </c>
      <c r="H23" s="25"/>
      <c r="I23" s="25" t="s">
        <v>32</v>
      </c>
      <c r="J23" s="65"/>
    </row>
    <row r="24" spans="1:10">
      <c r="A24" s="59"/>
      <c r="B24" s="59"/>
      <c r="C24" s="59"/>
      <c r="D24" s="66"/>
      <c r="E24" s="7" t="s">
        <v>39</v>
      </c>
      <c r="F24" s="7" t="s">
        <v>40</v>
      </c>
      <c r="G24" s="7" t="s">
        <v>39</v>
      </c>
      <c r="H24" s="7" t="s">
        <v>40</v>
      </c>
      <c r="I24" s="25"/>
      <c r="J24" s="66"/>
    </row>
    <row r="25" spans="1:10">
      <c r="A25" s="5">
        <v>1</v>
      </c>
      <c r="B25" s="6" t="s">
        <v>11</v>
      </c>
      <c r="C25" s="6" t="s">
        <v>11</v>
      </c>
      <c r="D25" s="20">
        <v>1535</v>
      </c>
      <c r="E25" s="3">
        <v>100</v>
      </c>
      <c r="F25" s="13">
        <f>E25/I25*100</f>
        <v>72.463768115942031</v>
      </c>
      <c r="G25" s="3">
        <v>38</v>
      </c>
      <c r="H25" s="13">
        <f>G25/I25*100</f>
        <v>27.536231884057973</v>
      </c>
      <c r="I25" s="3">
        <f>SUM(E25+G25)</f>
        <v>138</v>
      </c>
      <c r="J25" s="3">
        <v>16</v>
      </c>
    </row>
    <row r="26" spans="1:10">
      <c r="A26" s="3">
        <v>2</v>
      </c>
      <c r="B26" s="1" t="s">
        <v>12</v>
      </c>
      <c r="C26" s="1" t="s">
        <v>71</v>
      </c>
      <c r="D26" s="20">
        <v>1734</v>
      </c>
      <c r="E26" s="3">
        <v>117</v>
      </c>
      <c r="F26" s="13">
        <f t="shared" ref="F26:F34" si="3">E26/I26*100</f>
        <v>58.5</v>
      </c>
      <c r="G26" s="3">
        <v>83</v>
      </c>
      <c r="H26" s="13">
        <f t="shared" ref="H26:H34" si="4">G26/I26*100</f>
        <v>41.5</v>
      </c>
      <c r="I26" s="3">
        <f t="shared" ref="I26:I34" si="5">SUM(E26+G26)</f>
        <v>200</v>
      </c>
      <c r="J26" s="3">
        <v>28</v>
      </c>
    </row>
    <row r="27" spans="1:10">
      <c r="A27" s="3">
        <v>3</v>
      </c>
      <c r="B27" s="1" t="s">
        <v>13</v>
      </c>
      <c r="C27" s="1" t="s">
        <v>18</v>
      </c>
      <c r="D27" s="20">
        <v>2014</v>
      </c>
      <c r="E27" s="3">
        <v>78</v>
      </c>
      <c r="F27" s="13">
        <f t="shared" si="3"/>
        <v>67.241379310344826</v>
      </c>
      <c r="G27" s="3">
        <v>38</v>
      </c>
      <c r="H27" s="13">
        <f t="shared" si="4"/>
        <v>32.758620689655174</v>
      </c>
      <c r="I27" s="3">
        <f t="shared" si="5"/>
        <v>116</v>
      </c>
      <c r="J27" s="3">
        <v>19</v>
      </c>
    </row>
    <row r="28" spans="1:10">
      <c r="A28" s="3">
        <v>4</v>
      </c>
      <c r="B28" s="1"/>
      <c r="C28" s="1" t="s">
        <v>19</v>
      </c>
      <c r="D28" s="20">
        <v>1355</v>
      </c>
      <c r="E28" s="3">
        <v>38</v>
      </c>
      <c r="F28" s="13">
        <f t="shared" si="3"/>
        <v>67.857142857142861</v>
      </c>
      <c r="G28" s="3">
        <v>18</v>
      </c>
      <c r="H28" s="13">
        <f t="shared" si="4"/>
        <v>32.142857142857146</v>
      </c>
      <c r="I28" s="3">
        <f t="shared" si="5"/>
        <v>56</v>
      </c>
      <c r="J28" s="3">
        <v>10</v>
      </c>
    </row>
    <row r="29" spans="1:10">
      <c r="A29" s="3">
        <v>5</v>
      </c>
      <c r="B29" s="1" t="s">
        <v>14</v>
      </c>
      <c r="C29" s="1" t="s">
        <v>14</v>
      </c>
      <c r="D29" s="20">
        <v>1691</v>
      </c>
      <c r="E29" s="3">
        <v>64</v>
      </c>
      <c r="F29" s="13">
        <f t="shared" si="3"/>
        <v>73.563218390804593</v>
      </c>
      <c r="G29" s="3">
        <v>23</v>
      </c>
      <c r="H29" s="13">
        <f t="shared" si="4"/>
        <v>26.436781609195403</v>
      </c>
      <c r="I29" s="3">
        <f t="shared" si="5"/>
        <v>87</v>
      </c>
      <c r="J29" s="3">
        <v>21</v>
      </c>
    </row>
    <row r="30" spans="1:10">
      <c r="A30" s="3">
        <v>6</v>
      </c>
      <c r="B30" s="1"/>
      <c r="C30" s="1" t="s">
        <v>20</v>
      </c>
      <c r="D30" s="20">
        <v>2361</v>
      </c>
      <c r="E30" s="3">
        <v>35</v>
      </c>
      <c r="F30" s="13">
        <f t="shared" si="3"/>
        <v>58.333333333333336</v>
      </c>
      <c r="G30" s="3">
        <v>25</v>
      </c>
      <c r="H30" s="13">
        <f t="shared" si="4"/>
        <v>41.666666666666671</v>
      </c>
      <c r="I30" s="3">
        <f t="shared" si="5"/>
        <v>60</v>
      </c>
      <c r="J30" s="3">
        <v>12</v>
      </c>
    </row>
    <row r="31" spans="1:10">
      <c r="A31" s="3">
        <v>7</v>
      </c>
      <c r="B31" s="1" t="s">
        <v>15</v>
      </c>
      <c r="C31" s="1" t="s">
        <v>15</v>
      </c>
      <c r="D31" s="20">
        <v>805</v>
      </c>
      <c r="E31" s="3">
        <v>30</v>
      </c>
      <c r="F31" s="13">
        <f t="shared" si="3"/>
        <v>55.555555555555557</v>
      </c>
      <c r="G31" s="3">
        <v>24</v>
      </c>
      <c r="H31" s="13">
        <f t="shared" si="4"/>
        <v>44.444444444444443</v>
      </c>
      <c r="I31" s="3">
        <f t="shared" si="5"/>
        <v>54</v>
      </c>
      <c r="J31" s="3">
        <v>14</v>
      </c>
    </row>
    <row r="32" spans="1:10">
      <c r="A32" s="3">
        <v>8</v>
      </c>
      <c r="B32" s="1"/>
      <c r="C32" s="1" t="s">
        <v>21</v>
      </c>
      <c r="D32" s="20">
        <v>815</v>
      </c>
      <c r="E32" s="3">
        <v>28</v>
      </c>
      <c r="F32" s="13">
        <f t="shared" si="3"/>
        <v>56.000000000000007</v>
      </c>
      <c r="G32" s="3">
        <v>22</v>
      </c>
      <c r="H32" s="13">
        <f t="shared" si="4"/>
        <v>44</v>
      </c>
      <c r="I32" s="3">
        <f t="shared" si="5"/>
        <v>50</v>
      </c>
      <c r="J32" s="3">
        <v>4</v>
      </c>
    </row>
    <row r="33" spans="1:10">
      <c r="A33" s="3">
        <v>9</v>
      </c>
      <c r="B33" s="1" t="s">
        <v>16</v>
      </c>
      <c r="C33" s="1" t="s">
        <v>16</v>
      </c>
      <c r="D33" s="20">
        <v>659</v>
      </c>
      <c r="E33" s="3">
        <v>34</v>
      </c>
      <c r="F33" s="13">
        <f t="shared" si="3"/>
        <v>73.91304347826086</v>
      </c>
      <c r="G33" s="3">
        <v>12</v>
      </c>
      <c r="H33" s="13">
        <f t="shared" si="4"/>
        <v>26.086956521739129</v>
      </c>
      <c r="I33" s="3">
        <f t="shared" si="5"/>
        <v>46</v>
      </c>
      <c r="J33" s="3">
        <v>6</v>
      </c>
    </row>
    <row r="34" spans="1:10">
      <c r="A34" s="3">
        <v>10</v>
      </c>
      <c r="B34" s="1" t="s">
        <v>17</v>
      </c>
      <c r="C34" s="1" t="s">
        <v>17</v>
      </c>
      <c r="D34" s="20">
        <v>1375</v>
      </c>
      <c r="E34" s="3">
        <v>58</v>
      </c>
      <c r="F34" s="13">
        <f t="shared" si="3"/>
        <v>59.793814432989691</v>
      </c>
      <c r="G34" s="3">
        <v>39</v>
      </c>
      <c r="H34" s="13">
        <f t="shared" si="4"/>
        <v>40.206185567010309</v>
      </c>
      <c r="I34" s="3">
        <f t="shared" si="5"/>
        <v>97</v>
      </c>
      <c r="J34" s="3">
        <v>15</v>
      </c>
    </row>
  </sheetData>
  <mergeCells count="21">
    <mergeCell ref="B17:C17"/>
    <mergeCell ref="A20:J20"/>
    <mergeCell ref="A22:A24"/>
    <mergeCell ref="B22:B24"/>
    <mergeCell ref="C22:C24"/>
    <mergeCell ref="D22:D24"/>
    <mergeCell ref="E22:I22"/>
    <mergeCell ref="J22:J24"/>
    <mergeCell ref="E23:F23"/>
    <mergeCell ref="G23:H23"/>
    <mergeCell ref="I23:I24"/>
    <mergeCell ref="C4:C6"/>
    <mergeCell ref="E4:I4"/>
    <mergeCell ref="I5:I6"/>
    <mergeCell ref="J4:J6"/>
    <mergeCell ref="A2:J2"/>
    <mergeCell ref="G5:H5"/>
    <mergeCell ref="E5:F5"/>
    <mergeCell ref="D4:D6"/>
    <mergeCell ref="B4:B6"/>
    <mergeCell ref="A4:A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H34"/>
  <sheetViews>
    <sheetView workbookViewId="0">
      <selection activeCell="A17" sqref="A17:C18"/>
    </sheetView>
  </sheetViews>
  <sheetFormatPr defaultRowHeight="15"/>
  <cols>
    <col min="2" max="2" width="25" customWidth="1"/>
    <col min="3" max="3" width="22.28515625" customWidth="1"/>
    <col min="4" max="4" width="17.28515625" customWidth="1"/>
    <col min="5" max="5" width="32.140625" customWidth="1"/>
    <col min="6" max="6" width="31.85546875" customWidth="1"/>
    <col min="7" max="7" width="33" customWidth="1"/>
    <col min="8" max="8" width="23.7109375" customWidth="1"/>
    <col min="9" max="9" width="15.42578125" customWidth="1"/>
  </cols>
  <sheetData>
    <row r="2" spans="1:8">
      <c r="A2" s="56" t="s">
        <v>0</v>
      </c>
      <c r="B2" s="56"/>
      <c r="C2" s="56"/>
      <c r="D2" s="56"/>
      <c r="E2" s="56"/>
      <c r="F2" s="56"/>
      <c r="G2" s="56"/>
      <c r="H2" s="56"/>
    </row>
    <row r="3" spans="1:8">
      <c r="A3" s="56" t="s">
        <v>82</v>
      </c>
      <c r="B3" s="56"/>
      <c r="C3" s="56"/>
      <c r="D3" s="56"/>
      <c r="E3" s="56"/>
      <c r="F3" s="56"/>
      <c r="G3" s="56"/>
      <c r="H3" s="56"/>
    </row>
    <row r="5" spans="1:8">
      <c r="A5" s="60" t="s">
        <v>2</v>
      </c>
      <c r="B5" s="60" t="s">
        <v>3</v>
      </c>
      <c r="C5" s="60" t="s">
        <v>4</v>
      </c>
      <c r="D5" s="60" t="s">
        <v>5</v>
      </c>
      <c r="E5" s="60" t="s">
        <v>6</v>
      </c>
      <c r="F5" s="60"/>
      <c r="G5" s="60"/>
      <c r="H5" s="60" t="s">
        <v>10</v>
      </c>
    </row>
    <row r="6" spans="1:8">
      <c r="A6" s="60"/>
      <c r="B6" s="60"/>
      <c r="C6" s="60"/>
      <c r="D6" s="60"/>
      <c r="E6" s="2" t="s">
        <v>7</v>
      </c>
      <c r="F6" s="2" t="s">
        <v>8</v>
      </c>
      <c r="G6" s="2" t="s">
        <v>9</v>
      </c>
      <c r="H6" s="60"/>
    </row>
    <row r="7" spans="1:8">
      <c r="A7" s="3">
        <v>1</v>
      </c>
      <c r="B7" s="1" t="s">
        <v>11</v>
      </c>
      <c r="C7" s="1" t="s">
        <v>11</v>
      </c>
      <c r="D7" s="83">
        <v>954</v>
      </c>
      <c r="E7" s="1"/>
      <c r="F7" s="1"/>
      <c r="G7" s="22">
        <v>1</v>
      </c>
      <c r="H7" s="22">
        <v>1</v>
      </c>
    </row>
    <row r="8" spans="1:8">
      <c r="A8" s="3">
        <v>2</v>
      </c>
      <c r="B8" s="1" t="s">
        <v>12</v>
      </c>
      <c r="C8" s="1" t="s">
        <v>12</v>
      </c>
      <c r="D8" s="83">
        <v>1855</v>
      </c>
      <c r="E8" s="1"/>
      <c r="F8" s="1"/>
      <c r="G8" s="1"/>
      <c r="H8" s="22" t="s">
        <v>88</v>
      </c>
    </row>
    <row r="9" spans="1:8">
      <c r="A9" s="3">
        <v>3</v>
      </c>
      <c r="B9" s="1" t="s">
        <v>13</v>
      </c>
      <c r="C9" s="1" t="s">
        <v>18</v>
      </c>
      <c r="D9" s="83">
        <v>1105</v>
      </c>
      <c r="E9" s="1"/>
      <c r="F9" s="1"/>
      <c r="G9" s="1"/>
      <c r="H9" s="22" t="s">
        <v>88</v>
      </c>
    </row>
    <row r="10" spans="1:8">
      <c r="A10" s="3">
        <v>4</v>
      </c>
      <c r="B10" s="1"/>
      <c r="C10" s="1" t="s">
        <v>19</v>
      </c>
      <c r="D10" s="83">
        <v>491</v>
      </c>
      <c r="E10" s="1"/>
      <c r="F10" s="1"/>
      <c r="G10" s="22">
        <v>1</v>
      </c>
      <c r="H10" s="22">
        <v>1</v>
      </c>
    </row>
    <row r="11" spans="1:8">
      <c r="A11" s="3">
        <v>5</v>
      </c>
      <c r="B11" s="1" t="s">
        <v>14</v>
      </c>
      <c r="C11" s="1" t="s">
        <v>14</v>
      </c>
      <c r="D11" s="83">
        <v>560</v>
      </c>
      <c r="E11" s="1"/>
      <c r="F11" s="1"/>
      <c r="G11" s="22">
        <v>1</v>
      </c>
      <c r="H11" s="22">
        <v>1</v>
      </c>
    </row>
    <row r="12" spans="1:8">
      <c r="A12" s="3">
        <v>6</v>
      </c>
      <c r="B12" s="1"/>
      <c r="C12" s="1" t="s">
        <v>20</v>
      </c>
      <c r="D12" s="83">
        <v>829</v>
      </c>
      <c r="E12" s="1"/>
      <c r="F12" s="1"/>
      <c r="G12" s="1"/>
      <c r="H12" s="22" t="s">
        <v>88</v>
      </c>
    </row>
    <row r="13" spans="1:8">
      <c r="A13" s="3">
        <v>7</v>
      </c>
      <c r="B13" s="1" t="s">
        <v>15</v>
      </c>
      <c r="C13" s="1" t="s">
        <v>15</v>
      </c>
      <c r="D13" s="83">
        <v>738</v>
      </c>
      <c r="E13" s="1"/>
      <c r="F13" s="1"/>
      <c r="G13" s="1"/>
      <c r="H13" s="22" t="s">
        <v>88</v>
      </c>
    </row>
    <row r="14" spans="1:8">
      <c r="A14" s="3">
        <v>8</v>
      </c>
      <c r="B14" s="1"/>
      <c r="C14" s="1" t="s">
        <v>21</v>
      </c>
      <c r="D14" s="83">
        <v>916</v>
      </c>
      <c r="E14" s="1"/>
      <c r="F14" s="1"/>
      <c r="G14" s="1"/>
      <c r="H14" s="22" t="s">
        <v>88</v>
      </c>
    </row>
    <row r="15" spans="1:8">
      <c r="A15" s="3">
        <v>9</v>
      </c>
      <c r="B15" s="1" t="s">
        <v>16</v>
      </c>
      <c r="C15" s="1" t="s">
        <v>16</v>
      </c>
      <c r="D15" s="83">
        <v>624</v>
      </c>
      <c r="E15" s="1"/>
      <c r="F15" s="22">
        <v>1</v>
      </c>
      <c r="G15" s="1"/>
      <c r="H15" s="22">
        <v>1</v>
      </c>
    </row>
    <row r="16" spans="1:8">
      <c r="A16" s="3">
        <v>10</v>
      </c>
      <c r="B16" s="1" t="s">
        <v>17</v>
      </c>
      <c r="C16" s="1" t="s">
        <v>17</v>
      </c>
      <c r="D16" s="83">
        <v>1465</v>
      </c>
      <c r="E16" s="22">
        <v>1</v>
      </c>
      <c r="F16" s="1"/>
      <c r="G16" s="22">
        <v>2</v>
      </c>
      <c r="H16" s="22">
        <v>3</v>
      </c>
    </row>
    <row r="17" spans="1:8">
      <c r="A17" s="75" t="s">
        <v>87</v>
      </c>
      <c r="B17" s="84"/>
      <c r="C17" s="76"/>
      <c r="D17" s="83">
        <f>SUM(D7:D16)</f>
        <v>9537</v>
      </c>
      <c r="E17" s="22">
        <v>1</v>
      </c>
      <c r="F17" s="22">
        <v>1</v>
      </c>
      <c r="G17" s="22">
        <f>G7+G10+G11+G16</f>
        <v>5</v>
      </c>
      <c r="H17" s="22">
        <f>H7+H10+H11+H15+H16</f>
        <v>7</v>
      </c>
    </row>
    <row r="18" spans="1:8" ht="15" customHeight="1">
      <c r="A18" s="87" t="s">
        <v>90</v>
      </c>
      <c r="B18" s="85"/>
      <c r="C18" s="86"/>
      <c r="D18" s="88">
        <v>73.400000000000006</v>
      </c>
      <c r="E18" s="89"/>
      <c r="F18" s="89"/>
      <c r="G18" s="89"/>
      <c r="H18" s="90"/>
    </row>
    <row r="20" spans="1:8">
      <c r="A20" s="56" t="s">
        <v>0</v>
      </c>
      <c r="B20" s="56"/>
      <c r="C20" s="56"/>
      <c r="D20" s="56"/>
      <c r="E20" s="56"/>
      <c r="F20" s="56"/>
      <c r="G20" s="56"/>
      <c r="H20" s="56"/>
    </row>
    <row r="21" spans="1:8">
      <c r="A21" s="56" t="s">
        <v>1</v>
      </c>
      <c r="B21" s="56"/>
      <c r="C21" s="56"/>
      <c r="D21" s="56"/>
      <c r="E21" s="56"/>
      <c r="F21" s="56"/>
      <c r="G21" s="56"/>
      <c r="H21" s="56"/>
    </row>
    <row r="23" spans="1:8">
      <c r="A23" s="60" t="s">
        <v>2</v>
      </c>
      <c r="B23" s="60" t="s">
        <v>3</v>
      </c>
      <c r="C23" s="60" t="s">
        <v>4</v>
      </c>
      <c r="D23" s="60" t="s">
        <v>5</v>
      </c>
      <c r="E23" s="60" t="s">
        <v>6</v>
      </c>
      <c r="F23" s="60"/>
      <c r="G23" s="60"/>
      <c r="H23" s="60" t="s">
        <v>10</v>
      </c>
    </row>
    <row r="24" spans="1:8">
      <c r="A24" s="60"/>
      <c r="B24" s="60"/>
      <c r="C24" s="60"/>
      <c r="D24" s="60"/>
      <c r="E24" s="2" t="s">
        <v>7</v>
      </c>
      <c r="F24" s="2" t="s">
        <v>8</v>
      </c>
      <c r="G24" s="2" t="s">
        <v>9</v>
      </c>
      <c r="H24" s="60"/>
    </row>
    <row r="25" spans="1:8">
      <c r="A25" s="3">
        <v>1</v>
      </c>
      <c r="B25" s="1" t="s">
        <v>11</v>
      </c>
      <c r="C25" s="1" t="s">
        <v>11</v>
      </c>
      <c r="D25" s="20">
        <v>1105</v>
      </c>
      <c r="E25" s="3">
        <v>0</v>
      </c>
      <c r="F25" s="3">
        <v>0</v>
      </c>
      <c r="G25" s="3">
        <v>0</v>
      </c>
      <c r="H25" s="3">
        <v>0</v>
      </c>
    </row>
    <row r="26" spans="1:8">
      <c r="A26" s="3">
        <v>2</v>
      </c>
      <c r="B26" s="1" t="s">
        <v>12</v>
      </c>
      <c r="C26" s="1" t="s">
        <v>71</v>
      </c>
      <c r="D26" s="20">
        <v>1897</v>
      </c>
      <c r="E26" s="3">
        <v>0</v>
      </c>
      <c r="F26" s="3">
        <v>3</v>
      </c>
      <c r="G26" s="3">
        <v>0</v>
      </c>
      <c r="H26" s="3">
        <v>3</v>
      </c>
    </row>
    <row r="27" spans="1:8">
      <c r="A27" s="3">
        <v>3</v>
      </c>
      <c r="B27" s="1" t="s">
        <v>13</v>
      </c>
      <c r="C27" s="1" t="s">
        <v>18</v>
      </c>
      <c r="D27" s="20">
        <v>1017</v>
      </c>
      <c r="E27" s="3">
        <v>0</v>
      </c>
      <c r="F27" s="3">
        <v>0</v>
      </c>
      <c r="G27" s="3">
        <v>0</v>
      </c>
      <c r="H27" s="3">
        <v>0</v>
      </c>
    </row>
    <row r="28" spans="1:8">
      <c r="A28" s="3">
        <v>4</v>
      </c>
      <c r="B28" s="1"/>
      <c r="C28" s="1" t="s">
        <v>19</v>
      </c>
      <c r="D28" s="20">
        <v>412</v>
      </c>
      <c r="E28" s="3">
        <v>0</v>
      </c>
      <c r="F28" s="3">
        <v>1</v>
      </c>
      <c r="G28" s="3">
        <v>1</v>
      </c>
      <c r="H28" s="3">
        <v>2</v>
      </c>
    </row>
    <row r="29" spans="1:8">
      <c r="A29" s="3">
        <v>5</v>
      </c>
      <c r="B29" s="1" t="s">
        <v>14</v>
      </c>
      <c r="C29" s="1" t="s">
        <v>14</v>
      </c>
      <c r="D29" s="20">
        <v>553</v>
      </c>
      <c r="E29" s="3">
        <v>0</v>
      </c>
      <c r="F29" s="3">
        <v>0</v>
      </c>
      <c r="G29" s="3">
        <v>0</v>
      </c>
      <c r="H29" s="3">
        <v>0</v>
      </c>
    </row>
    <row r="30" spans="1:8">
      <c r="A30" s="3">
        <v>6</v>
      </c>
      <c r="B30" s="1"/>
      <c r="C30" s="1" t="s">
        <v>20</v>
      </c>
      <c r="D30" s="20">
        <v>641</v>
      </c>
      <c r="E30" s="3">
        <v>0</v>
      </c>
      <c r="F30" s="3">
        <v>1</v>
      </c>
      <c r="G30" s="3">
        <v>0</v>
      </c>
      <c r="H30" s="3">
        <v>1</v>
      </c>
    </row>
    <row r="31" spans="1:8">
      <c r="A31" s="3">
        <v>7</v>
      </c>
      <c r="B31" s="1" t="s">
        <v>15</v>
      </c>
      <c r="C31" s="1" t="s">
        <v>15</v>
      </c>
      <c r="D31" s="20">
        <v>668</v>
      </c>
      <c r="E31" s="3">
        <v>0</v>
      </c>
      <c r="F31" s="3">
        <v>0</v>
      </c>
      <c r="G31" s="3">
        <v>0</v>
      </c>
      <c r="H31" s="3">
        <v>0</v>
      </c>
    </row>
    <row r="32" spans="1:8">
      <c r="A32" s="3">
        <v>8</v>
      </c>
      <c r="B32" s="1"/>
      <c r="C32" s="1" t="s">
        <v>21</v>
      </c>
      <c r="D32" s="20">
        <v>755</v>
      </c>
      <c r="E32" s="3">
        <v>0</v>
      </c>
      <c r="F32" s="3">
        <v>0</v>
      </c>
      <c r="G32" s="3">
        <v>0</v>
      </c>
      <c r="H32" s="3">
        <v>0</v>
      </c>
    </row>
    <row r="33" spans="1:8">
      <c r="A33" s="3">
        <v>9</v>
      </c>
      <c r="B33" s="1" t="s">
        <v>16</v>
      </c>
      <c r="C33" s="1" t="s">
        <v>16</v>
      </c>
      <c r="D33" s="20">
        <v>481</v>
      </c>
      <c r="E33" s="3">
        <v>0</v>
      </c>
      <c r="F33" s="3">
        <v>0</v>
      </c>
      <c r="G33" s="3">
        <v>0</v>
      </c>
      <c r="H33" s="3">
        <v>0</v>
      </c>
    </row>
    <row r="34" spans="1:8">
      <c r="A34" s="3">
        <v>10</v>
      </c>
      <c r="B34" s="1" t="s">
        <v>17</v>
      </c>
      <c r="C34" s="1" t="s">
        <v>17</v>
      </c>
      <c r="D34" s="20">
        <v>1189</v>
      </c>
      <c r="E34" s="3">
        <v>0</v>
      </c>
      <c r="F34" s="3">
        <v>3</v>
      </c>
      <c r="G34" s="3">
        <v>0</v>
      </c>
      <c r="H34" s="3">
        <v>3</v>
      </c>
    </row>
  </sheetData>
  <mergeCells count="19">
    <mergeCell ref="A18:C18"/>
    <mergeCell ref="D18:H18"/>
    <mergeCell ref="A17:C17"/>
    <mergeCell ref="A20:H20"/>
    <mergeCell ref="A21:H21"/>
    <mergeCell ref="A23:A24"/>
    <mergeCell ref="B23:B24"/>
    <mergeCell ref="C23:C24"/>
    <mergeCell ref="D23:D24"/>
    <mergeCell ref="E23:G23"/>
    <mergeCell ref="H23:H24"/>
    <mergeCell ref="A2:H2"/>
    <mergeCell ref="A3:H3"/>
    <mergeCell ref="H5:H6"/>
    <mergeCell ref="E5:G5"/>
    <mergeCell ref="D5:D6"/>
    <mergeCell ref="C5:C6"/>
    <mergeCell ref="B5:B6"/>
    <mergeCell ref="A5:A6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R36"/>
  <sheetViews>
    <sheetView zoomScale="80" zoomScaleNormal="80" workbookViewId="0">
      <selection activeCell="P19" sqref="P19"/>
    </sheetView>
  </sheetViews>
  <sheetFormatPr defaultRowHeight="15"/>
  <cols>
    <col min="1" max="1" width="5.5703125" customWidth="1"/>
    <col min="2" max="2" width="20.28515625" customWidth="1"/>
    <col min="3" max="3" width="21.28515625" customWidth="1"/>
    <col min="4" max="4" width="17.5703125" customWidth="1"/>
    <col min="5" max="5" width="20.7109375" customWidth="1"/>
    <col min="7" max="7" width="16.5703125" customWidth="1"/>
    <col min="8" max="8" width="20.85546875" customWidth="1"/>
    <col min="9" max="9" width="18.5703125" customWidth="1"/>
    <col min="10" max="10" width="18.42578125" customWidth="1"/>
    <col min="11" max="11" width="17.42578125" customWidth="1"/>
    <col min="12" max="12" width="19.140625" customWidth="1"/>
    <col min="13" max="13" width="17.140625" customWidth="1"/>
    <col min="14" max="14" width="15.7109375" customWidth="1"/>
    <col min="15" max="15" width="17.7109375" customWidth="1"/>
    <col min="16" max="16" width="16" customWidth="1"/>
    <col min="17" max="17" width="15.85546875" customWidth="1"/>
    <col min="18" max="18" width="23" customWidth="1"/>
  </cols>
  <sheetData>
    <row r="2" spans="1:18" ht="18.75">
      <c r="A2" s="71" t="s">
        <v>83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4" spans="1:18">
      <c r="A4" s="72" t="s">
        <v>2</v>
      </c>
      <c r="B4" s="72" t="s">
        <v>3</v>
      </c>
      <c r="C4" s="72" t="s">
        <v>4</v>
      </c>
      <c r="D4" s="68" t="s">
        <v>23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70"/>
    </row>
    <row r="5" spans="1:18">
      <c r="A5" s="73"/>
      <c r="B5" s="73"/>
      <c r="C5" s="73"/>
      <c r="D5" s="74" t="s">
        <v>24</v>
      </c>
      <c r="E5" s="74"/>
      <c r="F5" s="74"/>
      <c r="G5" s="74"/>
      <c r="H5" s="74"/>
      <c r="I5" s="74" t="s">
        <v>31</v>
      </c>
      <c r="J5" s="74"/>
      <c r="K5" s="74"/>
      <c r="L5" s="74"/>
      <c r="M5" s="74"/>
      <c r="N5" s="74" t="s">
        <v>32</v>
      </c>
      <c r="O5" s="74"/>
      <c r="P5" s="74"/>
      <c r="Q5" s="74"/>
      <c r="R5" s="74"/>
    </row>
    <row r="6" spans="1:18">
      <c r="A6" s="73"/>
      <c r="B6" s="73"/>
      <c r="C6" s="73"/>
      <c r="D6" s="60" t="s">
        <v>25</v>
      </c>
      <c r="E6" s="60" t="s">
        <v>26</v>
      </c>
      <c r="F6" s="70" t="s">
        <v>27</v>
      </c>
      <c r="G6" s="60"/>
      <c r="H6" s="60"/>
      <c r="I6" s="60" t="s">
        <v>25</v>
      </c>
      <c r="J6" s="60" t="s">
        <v>26</v>
      </c>
      <c r="K6" s="70" t="s">
        <v>27</v>
      </c>
      <c r="L6" s="60"/>
      <c r="M6" s="60"/>
      <c r="N6" s="60" t="s">
        <v>25</v>
      </c>
      <c r="O6" s="60" t="s">
        <v>26</v>
      </c>
      <c r="P6" s="70" t="s">
        <v>27</v>
      </c>
      <c r="Q6" s="60"/>
      <c r="R6" s="60"/>
    </row>
    <row r="7" spans="1:18">
      <c r="A7" s="74"/>
      <c r="B7" s="74"/>
      <c r="C7" s="74"/>
      <c r="D7" s="60"/>
      <c r="E7" s="60"/>
      <c r="F7" s="2" t="s">
        <v>28</v>
      </c>
      <c r="G7" s="2" t="s">
        <v>29</v>
      </c>
      <c r="H7" s="2" t="s">
        <v>30</v>
      </c>
      <c r="I7" s="60"/>
      <c r="J7" s="60"/>
      <c r="K7" s="2" t="s">
        <v>28</v>
      </c>
      <c r="L7" s="2" t="s">
        <v>29</v>
      </c>
      <c r="M7" s="2" t="s">
        <v>30</v>
      </c>
      <c r="N7" s="60"/>
      <c r="O7" s="60"/>
      <c r="P7" s="2" t="s">
        <v>28</v>
      </c>
      <c r="Q7" s="2" t="s">
        <v>29</v>
      </c>
      <c r="R7" s="2" t="s">
        <v>30</v>
      </c>
    </row>
    <row r="8" spans="1:18">
      <c r="A8" s="3">
        <v>1</v>
      </c>
      <c r="B8" s="1" t="s">
        <v>11</v>
      </c>
      <c r="C8" s="1" t="s">
        <v>11</v>
      </c>
      <c r="D8" s="22">
        <v>7</v>
      </c>
      <c r="E8" s="22">
        <v>4</v>
      </c>
      <c r="F8" s="22">
        <f>SUM(D8:E8)</f>
        <v>11</v>
      </c>
      <c r="G8" s="22">
        <v>1</v>
      </c>
      <c r="H8" s="22">
        <f>SUM(F8:G8)</f>
        <v>12</v>
      </c>
      <c r="I8" s="22">
        <v>2</v>
      </c>
      <c r="J8" s="22">
        <v>2</v>
      </c>
      <c r="K8" s="22">
        <f>SUM(I8:J8)</f>
        <v>4</v>
      </c>
      <c r="L8" s="22">
        <v>0</v>
      </c>
      <c r="M8" s="22">
        <f>SUM(K8:L8)</f>
        <v>4</v>
      </c>
      <c r="N8" s="22">
        <f>D8+I8</f>
        <v>9</v>
      </c>
      <c r="O8" s="22">
        <f>E8+J8</f>
        <v>6</v>
      </c>
      <c r="P8" s="22">
        <f>F8+K8</f>
        <v>15</v>
      </c>
      <c r="Q8" s="22">
        <f>G8+L8</f>
        <v>1</v>
      </c>
      <c r="R8" s="1">
        <f>SUM(P8:Q8)</f>
        <v>16</v>
      </c>
    </row>
    <row r="9" spans="1:18">
      <c r="A9" s="3">
        <v>2</v>
      </c>
      <c r="B9" s="1" t="s">
        <v>12</v>
      </c>
      <c r="C9" s="1" t="s">
        <v>12</v>
      </c>
      <c r="D9" s="22">
        <v>10</v>
      </c>
      <c r="E9" s="22">
        <v>0</v>
      </c>
      <c r="F9" s="22">
        <f t="shared" ref="F9:F18" si="0">SUM(D9:E9)</f>
        <v>10</v>
      </c>
      <c r="G9" s="22">
        <v>4</v>
      </c>
      <c r="H9" s="22">
        <f t="shared" ref="H9:H18" si="1">SUM(F9:G9)</f>
        <v>14</v>
      </c>
      <c r="I9" s="22">
        <v>4</v>
      </c>
      <c r="J9" s="22">
        <v>3</v>
      </c>
      <c r="K9" s="22">
        <f t="shared" ref="K9:K18" si="2">SUM(I9:J9)</f>
        <v>7</v>
      </c>
      <c r="L9" s="22">
        <v>2</v>
      </c>
      <c r="M9" s="22">
        <f t="shared" ref="M9:M18" si="3">SUM(K9:L9)</f>
        <v>9</v>
      </c>
      <c r="N9" s="22">
        <f t="shared" ref="N9:N18" si="4">D9+I9</f>
        <v>14</v>
      </c>
      <c r="O9" s="22">
        <f t="shared" ref="O9:O18" si="5">E9+J9</f>
        <v>3</v>
      </c>
      <c r="P9" s="22">
        <f t="shared" ref="P9:P18" si="6">F9+K9</f>
        <v>17</v>
      </c>
      <c r="Q9" s="22">
        <f t="shared" ref="Q9:Q18" si="7">G9+L9</f>
        <v>6</v>
      </c>
      <c r="R9" s="1">
        <f t="shared" ref="R9:R18" si="8">SUM(P9:Q9)</f>
        <v>23</v>
      </c>
    </row>
    <row r="10" spans="1:18">
      <c r="A10" s="3">
        <v>3</v>
      </c>
      <c r="B10" s="1" t="s">
        <v>13</v>
      </c>
      <c r="C10" s="1" t="s">
        <v>18</v>
      </c>
      <c r="D10" s="22">
        <v>9</v>
      </c>
      <c r="E10" s="22">
        <v>0</v>
      </c>
      <c r="F10" s="22">
        <f t="shared" si="0"/>
        <v>9</v>
      </c>
      <c r="G10" s="22">
        <v>1</v>
      </c>
      <c r="H10" s="22">
        <f t="shared" si="1"/>
        <v>10</v>
      </c>
      <c r="I10" s="22">
        <v>3</v>
      </c>
      <c r="J10" s="22">
        <v>0</v>
      </c>
      <c r="K10" s="22">
        <f t="shared" si="2"/>
        <v>3</v>
      </c>
      <c r="L10" s="22">
        <v>0</v>
      </c>
      <c r="M10" s="22">
        <f t="shared" si="3"/>
        <v>3</v>
      </c>
      <c r="N10" s="22">
        <f t="shared" si="4"/>
        <v>12</v>
      </c>
      <c r="O10" s="22">
        <f t="shared" si="5"/>
        <v>0</v>
      </c>
      <c r="P10" s="22">
        <f t="shared" si="6"/>
        <v>12</v>
      </c>
      <c r="Q10" s="22">
        <f t="shared" si="7"/>
        <v>1</v>
      </c>
      <c r="R10" s="1">
        <f t="shared" si="8"/>
        <v>13</v>
      </c>
    </row>
    <row r="11" spans="1:18">
      <c r="A11" s="3">
        <v>4</v>
      </c>
      <c r="B11" s="1"/>
      <c r="C11" s="1" t="s">
        <v>19</v>
      </c>
      <c r="D11" s="22">
        <v>4</v>
      </c>
      <c r="E11" s="22">
        <v>0</v>
      </c>
      <c r="F11" s="22">
        <f t="shared" si="0"/>
        <v>4</v>
      </c>
      <c r="G11" s="22">
        <v>1</v>
      </c>
      <c r="H11" s="22">
        <f t="shared" si="1"/>
        <v>5</v>
      </c>
      <c r="I11" s="22">
        <v>0</v>
      </c>
      <c r="J11" s="22">
        <v>0</v>
      </c>
      <c r="K11" s="22">
        <f t="shared" si="2"/>
        <v>0</v>
      </c>
      <c r="L11" s="22">
        <v>1</v>
      </c>
      <c r="M11" s="22">
        <f t="shared" si="3"/>
        <v>1</v>
      </c>
      <c r="N11" s="22">
        <f t="shared" si="4"/>
        <v>4</v>
      </c>
      <c r="O11" s="22">
        <f t="shared" si="5"/>
        <v>0</v>
      </c>
      <c r="P11" s="22">
        <f t="shared" si="6"/>
        <v>4</v>
      </c>
      <c r="Q11" s="22">
        <f t="shared" si="7"/>
        <v>2</v>
      </c>
      <c r="R11" s="1">
        <f t="shared" si="8"/>
        <v>6</v>
      </c>
    </row>
    <row r="12" spans="1:18">
      <c r="A12" s="3">
        <v>5</v>
      </c>
      <c r="B12" s="1" t="s">
        <v>14</v>
      </c>
      <c r="C12" s="1" t="s">
        <v>14</v>
      </c>
      <c r="D12" s="22">
        <v>1</v>
      </c>
      <c r="E12" s="22">
        <v>0</v>
      </c>
      <c r="F12" s="22">
        <f t="shared" si="0"/>
        <v>1</v>
      </c>
      <c r="G12" s="22">
        <v>1</v>
      </c>
      <c r="H12" s="22">
        <f t="shared" si="1"/>
        <v>2</v>
      </c>
      <c r="I12" s="22">
        <v>3</v>
      </c>
      <c r="J12" s="22">
        <v>1</v>
      </c>
      <c r="K12" s="22">
        <f t="shared" si="2"/>
        <v>4</v>
      </c>
      <c r="L12" s="22">
        <v>2</v>
      </c>
      <c r="M12" s="22">
        <f t="shared" si="3"/>
        <v>6</v>
      </c>
      <c r="N12" s="22">
        <f t="shared" si="4"/>
        <v>4</v>
      </c>
      <c r="O12" s="22">
        <f t="shared" si="5"/>
        <v>1</v>
      </c>
      <c r="P12" s="22">
        <f t="shared" si="6"/>
        <v>5</v>
      </c>
      <c r="Q12" s="22">
        <f t="shared" si="7"/>
        <v>3</v>
      </c>
      <c r="R12" s="1">
        <f t="shared" si="8"/>
        <v>8</v>
      </c>
    </row>
    <row r="13" spans="1:18">
      <c r="A13" s="3">
        <v>6</v>
      </c>
      <c r="B13" s="1"/>
      <c r="C13" s="1" t="s">
        <v>20</v>
      </c>
      <c r="D13" s="22">
        <v>4</v>
      </c>
      <c r="E13" s="22">
        <v>0</v>
      </c>
      <c r="F13" s="22">
        <f t="shared" si="0"/>
        <v>4</v>
      </c>
      <c r="G13" s="22">
        <v>0</v>
      </c>
      <c r="H13" s="22">
        <f t="shared" si="1"/>
        <v>4</v>
      </c>
      <c r="I13" s="22">
        <v>3</v>
      </c>
      <c r="J13" s="22">
        <v>0</v>
      </c>
      <c r="K13" s="22">
        <f t="shared" si="2"/>
        <v>3</v>
      </c>
      <c r="L13" s="22">
        <v>1</v>
      </c>
      <c r="M13" s="22">
        <f t="shared" si="3"/>
        <v>4</v>
      </c>
      <c r="N13" s="22">
        <f t="shared" si="4"/>
        <v>7</v>
      </c>
      <c r="O13" s="22">
        <f t="shared" si="5"/>
        <v>0</v>
      </c>
      <c r="P13" s="22">
        <f t="shared" si="6"/>
        <v>7</v>
      </c>
      <c r="Q13" s="22">
        <f t="shared" si="7"/>
        <v>1</v>
      </c>
      <c r="R13" s="1">
        <f t="shared" si="8"/>
        <v>8</v>
      </c>
    </row>
    <row r="14" spans="1:18">
      <c r="A14" s="3">
        <v>7</v>
      </c>
      <c r="B14" s="1" t="s">
        <v>15</v>
      </c>
      <c r="C14" s="1" t="s">
        <v>15</v>
      </c>
      <c r="D14" s="22">
        <v>3</v>
      </c>
      <c r="E14" s="22">
        <v>0</v>
      </c>
      <c r="F14" s="22">
        <f t="shared" si="0"/>
        <v>3</v>
      </c>
      <c r="G14" s="22">
        <v>2</v>
      </c>
      <c r="H14" s="22">
        <f t="shared" si="1"/>
        <v>5</v>
      </c>
      <c r="I14" s="22">
        <v>2</v>
      </c>
      <c r="J14" s="22">
        <v>2</v>
      </c>
      <c r="K14" s="22">
        <f t="shared" si="2"/>
        <v>4</v>
      </c>
      <c r="L14" s="22">
        <v>1</v>
      </c>
      <c r="M14" s="22">
        <f t="shared" si="3"/>
        <v>5</v>
      </c>
      <c r="N14" s="22">
        <f t="shared" si="4"/>
        <v>5</v>
      </c>
      <c r="O14" s="22">
        <f t="shared" si="5"/>
        <v>2</v>
      </c>
      <c r="P14" s="22">
        <f t="shared" si="6"/>
        <v>7</v>
      </c>
      <c r="Q14" s="22">
        <f t="shared" si="7"/>
        <v>3</v>
      </c>
      <c r="R14" s="1">
        <f t="shared" si="8"/>
        <v>10</v>
      </c>
    </row>
    <row r="15" spans="1:18">
      <c r="A15" s="3">
        <v>8</v>
      </c>
      <c r="B15" s="1"/>
      <c r="C15" s="1" t="s">
        <v>21</v>
      </c>
      <c r="D15" s="22">
        <v>1</v>
      </c>
      <c r="E15" s="22">
        <v>1</v>
      </c>
      <c r="F15" s="22">
        <f t="shared" si="0"/>
        <v>2</v>
      </c>
      <c r="G15" s="22">
        <v>2</v>
      </c>
      <c r="H15" s="22">
        <f t="shared" si="1"/>
        <v>4</v>
      </c>
      <c r="I15" s="22">
        <v>1</v>
      </c>
      <c r="J15" s="22">
        <v>0</v>
      </c>
      <c r="K15" s="22">
        <f t="shared" si="2"/>
        <v>1</v>
      </c>
      <c r="L15" s="22">
        <v>0</v>
      </c>
      <c r="M15" s="22">
        <f t="shared" si="3"/>
        <v>1</v>
      </c>
      <c r="N15" s="22">
        <f t="shared" si="4"/>
        <v>2</v>
      </c>
      <c r="O15" s="22">
        <f t="shared" si="5"/>
        <v>1</v>
      </c>
      <c r="P15" s="22">
        <f t="shared" si="6"/>
        <v>3</v>
      </c>
      <c r="Q15" s="22">
        <f t="shared" si="7"/>
        <v>2</v>
      </c>
      <c r="R15" s="1">
        <f t="shared" si="8"/>
        <v>5</v>
      </c>
    </row>
    <row r="16" spans="1:18">
      <c r="A16" s="3">
        <v>9</v>
      </c>
      <c r="B16" s="1" t="s">
        <v>16</v>
      </c>
      <c r="C16" s="1" t="s">
        <v>16</v>
      </c>
      <c r="D16" s="22">
        <v>3</v>
      </c>
      <c r="E16" s="22">
        <v>0</v>
      </c>
      <c r="F16" s="22">
        <f t="shared" si="0"/>
        <v>3</v>
      </c>
      <c r="G16" s="22">
        <v>0</v>
      </c>
      <c r="H16" s="22">
        <f t="shared" si="1"/>
        <v>3</v>
      </c>
      <c r="I16" s="22">
        <v>5</v>
      </c>
      <c r="J16" s="22">
        <v>1</v>
      </c>
      <c r="K16" s="22">
        <f t="shared" si="2"/>
        <v>6</v>
      </c>
      <c r="L16" s="22">
        <v>1</v>
      </c>
      <c r="M16" s="22">
        <f t="shared" si="3"/>
        <v>7</v>
      </c>
      <c r="N16" s="22">
        <f t="shared" si="4"/>
        <v>8</v>
      </c>
      <c r="O16" s="22">
        <f t="shared" si="5"/>
        <v>1</v>
      </c>
      <c r="P16" s="22">
        <f t="shared" si="6"/>
        <v>9</v>
      </c>
      <c r="Q16" s="22">
        <f t="shared" si="7"/>
        <v>1</v>
      </c>
      <c r="R16" s="1">
        <f t="shared" si="8"/>
        <v>10</v>
      </c>
    </row>
    <row r="17" spans="1:18">
      <c r="A17" s="3">
        <v>10</v>
      </c>
      <c r="B17" s="1" t="s">
        <v>17</v>
      </c>
      <c r="C17" s="1" t="s">
        <v>17</v>
      </c>
      <c r="D17" s="22">
        <v>6</v>
      </c>
      <c r="E17" s="22">
        <v>1</v>
      </c>
      <c r="F17" s="22">
        <f t="shared" si="0"/>
        <v>7</v>
      </c>
      <c r="G17" s="22">
        <v>1</v>
      </c>
      <c r="H17" s="22">
        <f t="shared" si="1"/>
        <v>8</v>
      </c>
      <c r="I17" s="22">
        <v>3</v>
      </c>
      <c r="J17" s="22">
        <v>0</v>
      </c>
      <c r="K17" s="22">
        <f t="shared" si="2"/>
        <v>3</v>
      </c>
      <c r="L17" s="22">
        <v>0</v>
      </c>
      <c r="M17" s="22">
        <f t="shared" si="3"/>
        <v>3</v>
      </c>
      <c r="N17" s="22">
        <f t="shared" si="4"/>
        <v>9</v>
      </c>
      <c r="O17" s="22">
        <f t="shared" si="5"/>
        <v>1</v>
      </c>
      <c r="P17" s="22">
        <f t="shared" si="6"/>
        <v>10</v>
      </c>
      <c r="Q17" s="22">
        <f t="shared" si="7"/>
        <v>1</v>
      </c>
      <c r="R17" s="1">
        <f t="shared" si="8"/>
        <v>11</v>
      </c>
    </row>
    <row r="18" spans="1:18">
      <c r="A18" s="75" t="s">
        <v>87</v>
      </c>
      <c r="B18" s="84"/>
      <c r="C18" s="76"/>
      <c r="D18" s="22">
        <f>SUM(D8:D17)</f>
        <v>48</v>
      </c>
      <c r="E18" s="22">
        <f>SUM(E8:E17)</f>
        <v>6</v>
      </c>
      <c r="F18" s="22">
        <f t="shared" si="0"/>
        <v>54</v>
      </c>
      <c r="G18" s="22">
        <f>SUM(G8:G17)</f>
        <v>13</v>
      </c>
      <c r="H18" s="22">
        <f t="shared" si="1"/>
        <v>67</v>
      </c>
      <c r="I18" s="22">
        <f>SUM(I8:I17)</f>
        <v>26</v>
      </c>
      <c r="J18" s="22">
        <f>SUM(J8:J17)</f>
        <v>9</v>
      </c>
      <c r="K18" s="22">
        <f t="shared" si="2"/>
        <v>35</v>
      </c>
      <c r="L18" s="22">
        <f>SUM(L8:L17)</f>
        <v>8</v>
      </c>
      <c r="M18" s="22">
        <f t="shared" si="3"/>
        <v>43</v>
      </c>
      <c r="N18" s="22">
        <f t="shared" si="4"/>
        <v>74</v>
      </c>
      <c r="O18" s="22">
        <f t="shared" si="5"/>
        <v>15</v>
      </c>
      <c r="P18" s="22">
        <f t="shared" si="6"/>
        <v>89</v>
      </c>
      <c r="Q18" s="22">
        <f t="shared" si="7"/>
        <v>21</v>
      </c>
      <c r="R18" s="1">
        <f t="shared" si="8"/>
        <v>110</v>
      </c>
    </row>
    <row r="19" spans="1:18">
      <c r="A19" s="87" t="s">
        <v>91</v>
      </c>
      <c r="B19" s="85"/>
      <c r="C19" s="86"/>
      <c r="D19" s="22">
        <v>5.03</v>
      </c>
      <c r="E19" s="1"/>
      <c r="F19" s="22">
        <v>5.66</v>
      </c>
      <c r="G19" s="22">
        <v>1.36</v>
      </c>
      <c r="H19" s="22">
        <v>7.03</v>
      </c>
      <c r="I19" s="22">
        <v>2.73</v>
      </c>
      <c r="J19" s="1"/>
      <c r="K19" s="22">
        <v>3.67</v>
      </c>
      <c r="L19" s="22">
        <v>0.84</v>
      </c>
      <c r="M19" s="22">
        <v>4.51</v>
      </c>
      <c r="N19" s="22">
        <v>7.76</v>
      </c>
      <c r="O19" s="1"/>
      <c r="P19" s="22">
        <v>9.33</v>
      </c>
      <c r="Q19" s="91">
        <v>2.2000000000000002</v>
      </c>
      <c r="R19" s="22">
        <v>11.53</v>
      </c>
    </row>
    <row r="21" spans="1:18" ht="18.75">
      <c r="A21" s="71" t="s">
        <v>22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</row>
    <row r="23" spans="1:18">
      <c r="A23" s="72" t="s">
        <v>2</v>
      </c>
      <c r="B23" s="72" t="s">
        <v>3</v>
      </c>
      <c r="C23" s="72" t="s">
        <v>4</v>
      </c>
      <c r="D23" s="68" t="s">
        <v>23</v>
      </c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70"/>
    </row>
    <row r="24" spans="1:18">
      <c r="A24" s="73"/>
      <c r="B24" s="73"/>
      <c r="C24" s="73"/>
      <c r="D24" s="74" t="s">
        <v>24</v>
      </c>
      <c r="E24" s="74"/>
      <c r="F24" s="74"/>
      <c r="G24" s="74"/>
      <c r="H24" s="74"/>
      <c r="I24" s="74" t="s">
        <v>31</v>
      </c>
      <c r="J24" s="74"/>
      <c r="K24" s="74"/>
      <c r="L24" s="74"/>
      <c r="M24" s="74"/>
      <c r="N24" s="74" t="s">
        <v>32</v>
      </c>
      <c r="O24" s="74"/>
      <c r="P24" s="74"/>
      <c r="Q24" s="74"/>
      <c r="R24" s="74"/>
    </row>
    <row r="25" spans="1:18">
      <c r="A25" s="73"/>
      <c r="B25" s="73"/>
      <c r="C25" s="73"/>
      <c r="D25" s="60" t="s">
        <v>25</v>
      </c>
      <c r="E25" s="60" t="s">
        <v>26</v>
      </c>
      <c r="F25" s="70" t="s">
        <v>27</v>
      </c>
      <c r="G25" s="60"/>
      <c r="H25" s="60"/>
      <c r="I25" s="60" t="s">
        <v>25</v>
      </c>
      <c r="J25" s="60" t="s">
        <v>26</v>
      </c>
      <c r="K25" s="70" t="s">
        <v>27</v>
      </c>
      <c r="L25" s="60"/>
      <c r="M25" s="60"/>
      <c r="N25" s="60" t="s">
        <v>25</v>
      </c>
      <c r="O25" s="60" t="s">
        <v>26</v>
      </c>
      <c r="P25" s="70" t="s">
        <v>27</v>
      </c>
      <c r="Q25" s="60"/>
      <c r="R25" s="60"/>
    </row>
    <row r="26" spans="1:18">
      <c r="A26" s="74"/>
      <c r="B26" s="74"/>
      <c r="C26" s="74"/>
      <c r="D26" s="60"/>
      <c r="E26" s="60"/>
      <c r="F26" s="2" t="s">
        <v>28</v>
      </c>
      <c r="G26" s="2" t="s">
        <v>29</v>
      </c>
      <c r="H26" s="2" t="s">
        <v>30</v>
      </c>
      <c r="I26" s="60"/>
      <c r="J26" s="60"/>
      <c r="K26" s="2" t="s">
        <v>28</v>
      </c>
      <c r="L26" s="2" t="s">
        <v>29</v>
      </c>
      <c r="M26" s="2" t="s">
        <v>30</v>
      </c>
      <c r="N26" s="60"/>
      <c r="O26" s="60"/>
      <c r="P26" s="2" t="s">
        <v>28</v>
      </c>
      <c r="Q26" s="2" t="s">
        <v>29</v>
      </c>
      <c r="R26" s="2" t="s">
        <v>30</v>
      </c>
    </row>
    <row r="27" spans="1:18">
      <c r="A27" s="3">
        <v>1</v>
      </c>
      <c r="B27" s="1" t="s">
        <v>11</v>
      </c>
      <c r="C27" s="1" t="s">
        <v>11</v>
      </c>
      <c r="D27" s="3">
        <v>3</v>
      </c>
      <c r="E27" s="3">
        <v>3</v>
      </c>
      <c r="F27" s="3">
        <f>D27+E27</f>
        <v>6</v>
      </c>
      <c r="G27" s="3">
        <v>3</v>
      </c>
      <c r="H27" s="3">
        <f>SUM(F27+G27)</f>
        <v>9</v>
      </c>
      <c r="I27" s="3">
        <v>4</v>
      </c>
      <c r="J27" s="3">
        <v>2</v>
      </c>
      <c r="K27" s="3">
        <f>I27+J27</f>
        <v>6</v>
      </c>
      <c r="L27" s="3">
        <v>2</v>
      </c>
      <c r="M27" s="3">
        <f>SUM(K27+L27)</f>
        <v>8</v>
      </c>
      <c r="N27" s="3">
        <f>D27+I27</f>
        <v>7</v>
      </c>
      <c r="O27" s="3">
        <f>E27+J27</f>
        <v>5</v>
      </c>
      <c r="P27" s="3">
        <f>SUM(F27+K27)</f>
        <v>12</v>
      </c>
      <c r="Q27" s="3">
        <f>SUM(G27+L27)</f>
        <v>5</v>
      </c>
      <c r="R27" s="3">
        <f>SUM(P27+Q27)</f>
        <v>17</v>
      </c>
    </row>
    <row r="28" spans="1:18">
      <c r="A28" s="3">
        <v>2</v>
      </c>
      <c r="B28" s="1" t="s">
        <v>12</v>
      </c>
      <c r="C28" s="1" t="s">
        <v>71</v>
      </c>
      <c r="D28" s="3">
        <v>6</v>
      </c>
      <c r="E28" s="3">
        <v>2</v>
      </c>
      <c r="F28" s="3">
        <f t="shared" ref="F28:F36" si="9">D28+E28</f>
        <v>8</v>
      </c>
      <c r="G28" s="3">
        <v>2</v>
      </c>
      <c r="H28" s="3">
        <f t="shared" ref="H28:H36" si="10">SUM(F28+G28)</f>
        <v>10</v>
      </c>
      <c r="I28" s="3">
        <v>6</v>
      </c>
      <c r="J28" s="3">
        <v>7</v>
      </c>
      <c r="K28" s="3">
        <f t="shared" ref="K28:K36" si="11">I28+J28</f>
        <v>13</v>
      </c>
      <c r="L28" s="3">
        <v>1</v>
      </c>
      <c r="M28" s="3">
        <f t="shared" ref="M28:M36" si="12">SUM(K28+L28)</f>
        <v>14</v>
      </c>
      <c r="N28" s="3">
        <f t="shared" ref="N28:O36" si="13">D28+I28</f>
        <v>12</v>
      </c>
      <c r="O28" s="3">
        <f t="shared" si="13"/>
        <v>9</v>
      </c>
      <c r="P28" s="3">
        <f t="shared" ref="P28:Q36" si="14">SUM(F28+K28)</f>
        <v>21</v>
      </c>
      <c r="Q28" s="3">
        <f t="shared" si="14"/>
        <v>3</v>
      </c>
      <c r="R28" s="3">
        <f t="shared" ref="R28:R36" si="15">SUM(P28+Q28)</f>
        <v>24</v>
      </c>
    </row>
    <row r="29" spans="1:18">
      <c r="A29" s="3">
        <v>3</v>
      </c>
      <c r="B29" s="1" t="s">
        <v>13</v>
      </c>
      <c r="C29" s="1" t="s">
        <v>18</v>
      </c>
      <c r="D29" s="3">
        <v>5</v>
      </c>
      <c r="E29" s="3">
        <v>1</v>
      </c>
      <c r="F29" s="3">
        <f t="shared" si="9"/>
        <v>6</v>
      </c>
      <c r="G29" s="3">
        <v>0</v>
      </c>
      <c r="H29" s="3">
        <f t="shared" si="10"/>
        <v>6</v>
      </c>
      <c r="I29" s="3">
        <v>5</v>
      </c>
      <c r="J29" s="3">
        <v>0</v>
      </c>
      <c r="K29" s="3">
        <f t="shared" si="11"/>
        <v>5</v>
      </c>
      <c r="L29" s="3">
        <v>2</v>
      </c>
      <c r="M29" s="3">
        <f t="shared" si="12"/>
        <v>7</v>
      </c>
      <c r="N29" s="3">
        <f t="shared" si="13"/>
        <v>10</v>
      </c>
      <c r="O29" s="3">
        <f t="shared" si="13"/>
        <v>1</v>
      </c>
      <c r="P29" s="3">
        <f t="shared" si="14"/>
        <v>11</v>
      </c>
      <c r="Q29" s="3">
        <f t="shared" si="14"/>
        <v>2</v>
      </c>
      <c r="R29" s="3">
        <f t="shared" si="15"/>
        <v>13</v>
      </c>
    </row>
    <row r="30" spans="1:18">
      <c r="A30" s="3">
        <v>4</v>
      </c>
      <c r="B30" s="1"/>
      <c r="C30" s="1" t="s">
        <v>19</v>
      </c>
      <c r="D30" s="3">
        <v>1</v>
      </c>
      <c r="E30" s="3">
        <v>0</v>
      </c>
      <c r="F30" s="3">
        <f t="shared" si="9"/>
        <v>1</v>
      </c>
      <c r="G30" s="3">
        <v>0</v>
      </c>
      <c r="H30" s="3">
        <f t="shared" si="10"/>
        <v>1</v>
      </c>
      <c r="I30" s="3">
        <v>1</v>
      </c>
      <c r="J30" s="3">
        <v>1</v>
      </c>
      <c r="K30" s="3">
        <f t="shared" si="11"/>
        <v>2</v>
      </c>
      <c r="L30" s="3">
        <v>0</v>
      </c>
      <c r="M30" s="3">
        <f t="shared" si="12"/>
        <v>2</v>
      </c>
      <c r="N30" s="3">
        <f t="shared" si="13"/>
        <v>2</v>
      </c>
      <c r="O30" s="3">
        <f t="shared" si="13"/>
        <v>1</v>
      </c>
      <c r="P30" s="3">
        <f t="shared" si="14"/>
        <v>3</v>
      </c>
      <c r="Q30" s="3">
        <f t="shared" si="14"/>
        <v>0</v>
      </c>
      <c r="R30" s="3">
        <f t="shared" si="15"/>
        <v>3</v>
      </c>
    </row>
    <row r="31" spans="1:18">
      <c r="A31" s="3">
        <v>5</v>
      </c>
      <c r="B31" s="1" t="s">
        <v>14</v>
      </c>
      <c r="C31" s="1" t="s">
        <v>14</v>
      </c>
      <c r="D31" s="3">
        <v>1</v>
      </c>
      <c r="E31" s="3">
        <v>0</v>
      </c>
      <c r="F31" s="3">
        <f t="shared" si="9"/>
        <v>1</v>
      </c>
      <c r="G31" s="3">
        <v>2</v>
      </c>
      <c r="H31" s="3">
        <f t="shared" si="10"/>
        <v>3</v>
      </c>
      <c r="I31" s="3">
        <v>0</v>
      </c>
      <c r="J31" s="3">
        <v>3</v>
      </c>
      <c r="K31" s="3">
        <f t="shared" si="11"/>
        <v>3</v>
      </c>
      <c r="L31" s="3">
        <v>1</v>
      </c>
      <c r="M31" s="3">
        <f t="shared" si="12"/>
        <v>4</v>
      </c>
      <c r="N31" s="3">
        <f t="shared" si="13"/>
        <v>1</v>
      </c>
      <c r="O31" s="3">
        <f t="shared" si="13"/>
        <v>3</v>
      </c>
      <c r="P31" s="3">
        <f t="shared" si="14"/>
        <v>4</v>
      </c>
      <c r="Q31" s="3">
        <f t="shared" si="14"/>
        <v>3</v>
      </c>
      <c r="R31" s="3">
        <f t="shared" si="15"/>
        <v>7</v>
      </c>
    </row>
    <row r="32" spans="1:18">
      <c r="A32" s="3">
        <v>6</v>
      </c>
      <c r="B32" s="1"/>
      <c r="C32" s="1" t="s">
        <v>20</v>
      </c>
      <c r="D32" s="3">
        <v>7</v>
      </c>
      <c r="E32" s="3">
        <v>1</v>
      </c>
      <c r="F32" s="3">
        <f t="shared" si="9"/>
        <v>8</v>
      </c>
      <c r="G32" s="3">
        <v>0</v>
      </c>
      <c r="H32" s="3">
        <f t="shared" si="10"/>
        <v>8</v>
      </c>
      <c r="I32" s="3">
        <v>0</v>
      </c>
      <c r="J32" s="3">
        <v>0</v>
      </c>
      <c r="K32" s="3">
        <f t="shared" si="11"/>
        <v>0</v>
      </c>
      <c r="L32" s="3">
        <v>2</v>
      </c>
      <c r="M32" s="3">
        <f t="shared" si="12"/>
        <v>2</v>
      </c>
      <c r="N32" s="3">
        <f t="shared" si="13"/>
        <v>7</v>
      </c>
      <c r="O32" s="3">
        <f t="shared" si="13"/>
        <v>1</v>
      </c>
      <c r="P32" s="3">
        <f t="shared" si="14"/>
        <v>8</v>
      </c>
      <c r="Q32" s="3">
        <f t="shared" si="14"/>
        <v>2</v>
      </c>
      <c r="R32" s="3">
        <f t="shared" si="15"/>
        <v>10</v>
      </c>
    </row>
    <row r="33" spans="1:18">
      <c r="A33" s="3">
        <v>7</v>
      </c>
      <c r="B33" s="1" t="s">
        <v>15</v>
      </c>
      <c r="C33" s="1" t="s">
        <v>15</v>
      </c>
      <c r="D33" s="3">
        <v>5</v>
      </c>
      <c r="E33" s="3">
        <v>1</v>
      </c>
      <c r="F33" s="3">
        <f t="shared" si="9"/>
        <v>6</v>
      </c>
      <c r="G33" s="3">
        <v>0</v>
      </c>
      <c r="H33" s="3">
        <f t="shared" si="10"/>
        <v>6</v>
      </c>
      <c r="I33" s="3">
        <v>4</v>
      </c>
      <c r="J33" s="3">
        <v>3</v>
      </c>
      <c r="K33" s="3">
        <f t="shared" si="11"/>
        <v>7</v>
      </c>
      <c r="L33" s="3">
        <v>2</v>
      </c>
      <c r="M33" s="3">
        <f t="shared" si="12"/>
        <v>9</v>
      </c>
      <c r="N33" s="3">
        <f t="shared" si="13"/>
        <v>9</v>
      </c>
      <c r="O33" s="3">
        <f t="shared" si="13"/>
        <v>4</v>
      </c>
      <c r="P33" s="3">
        <f t="shared" si="14"/>
        <v>13</v>
      </c>
      <c r="Q33" s="3">
        <f t="shared" si="14"/>
        <v>2</v>
      </c>
      <c r="R33" s="3">
        <f t="shared" si="15"/>
        <v>15</v>
      </c>
    </row>
    <row r="34" spans="1:18">
      <c r="A34" s="3">
        <v>8</v>
      </c>
      <c r="B34" s="1"/>
      <c r="C34" s="1" t="s">
        <v>21</v>
      </c>
      <c r="D34" s="3">
        <v>4</v>
      </c>
      <c r="E34" s="3">
        <v>0</v>
      </c>
      <c r="F34" s="3">
        <f t="shared" si="9"/>
        <v>4</v>
      </c>
      <c r="G34" s="3">
        <v>0</v>
      </c>
      <c r="H34" s="3">
        <f t="shared" si="10"/>
        <v>4</v>
      </c>
      <c r="I34" s="3">
        <v>1</v>
      </c>
      <c r="J34" s="3">
        <v>3</v>
      </c>
      <c r="K34" s="3">
        <f t="shared" si="11"/>
        <v>4</v>
      </c>
      <c r="L34" s="3">
        <v>0</v>
      </c>
      <c r="M34" s="3">
        <f t="shared" si="12"/>
        <v>4</v>
      </c>
      <c r="N34" s="3">
        <f t="shared" si="13"/>
        <v>5</v>
      </c>
      <c r="O34" s="3">
        <f t="shared" si="13"/>
        <v>3</v>
      </c>
      <c r="P34" s="3">
        <f t="shared" si="14"/>
        <v>8</v>
      </c>
      <c r="Q34" s="3">
        <f t="shared" si="14"/>
        <v>0</v>
      </c>
      <c r="R34" s="3">
        <f t="shared" si="15"/>
        <v>8</v>
      </c>
    </row>
    <row r="35" spans="1:18">
      <c r="A35" s="3">
        <v>9</v>
      </c>
      <c r="B35" s="1" t="s">
        <v>16</v>
      </c>
      <c r="C35" s="1" t="s">
        <v>16</v>
      </c>
      <c r="D35" s="3">
        <v>2</v>
      </c>
      <c r="E35" s="3">
        <v>1</v>
      </c>
      <c r="F35" s="3">
        <f t="shared" si="9"/>
        <v>3</v>
      </c>
      <c r="G35" s="3">
        <v>0</v>
      </c>
      <c r="H35" s="3">
        <f t="shared" si="10"/>
        <v>3</v>
      </c>
      <c r="I35" s="3">
        <v>0</v>
      </c>
      <c r="J35" s="3">
        <v>0</v>
      </c>
      <c r="K35" s="3">
        <f t="shared" si="11"/>
        <v>0</v>
      </c>
      <c r="L35" s="3">
        <v>1</v>
      </c>
      <c r="M35" s="3">
        <f t="shared" si="12"/>
        <v>1</v>
      </c>
      <c r="N35" s="3">
        <f t="shared" si="13"/>
        <v>2</v>
      </c>
      <c r="O35" s="3">
        <f t="shared" si="13"/>
        <v>1</v>
      </c>
      <c r="P35" s="3">
        <f t="shared" si="14"/>
        <v>3</v>
      </c>
      <c r="Q35" s="3">
        <f t="shared" si="14"/>
        <v>1</v>
      </c>
      <c r="R35" s="3">
        <f t="shared" si="15"/>
        <v>4</v>
      </c>
    </row>
    <row r="36" spans="1:18">
      <c r="A36" s="3">
        <v>10</v>
      </c>
      <c r="B36" s="1" t="s">
        <v>17</v>
      </c>
      <c r="C36" s="1" t="s">
        <v>17</v>
      </c>
      <c r="D36" s="3">
        <v>8</v>
      </c>
      <c r="E36" s="3">
        <v>1</v>
      </c>
      <c r="F36" s="3">
        <f t="shared" si="9"/>
        <v>9</v>
      </c>
      <c r="G36" s="3">
        <v>0</v>
      </c>
      <c r="H36" s="3">
        <f t="shared" si="10"/>
        <v>9</v>
      </c>
      <c r="I36" s="3">
        <v>4</v>
      </c>
      <c r="J36" s="3">
        <v>3</v>
      </c>
      <c r="K36" s="3">
        <f t="shared" si="11"/>
        <v>7</v>
      </c>
      <c r="L36" s="3">
        <v>0</v>
      </c>
      <c r="M36" s="3">
        <f t="shared" si="12"/>
        <v>7</v>
      </c>
      <c r="N36" s="3">
        <f t="shared" si="13"/>
        <v>12</v>
      </c>
      <c r="O36" s="3">
        <f t="shared" si="13"/>
        <v>4</v>
      </c>
      <c r="P36" s="3">
        <f t="shared" si="14"/>
        <v>16</v>
      </c>
      <c r="Q36" s="3">
        <f t="shared" si="14"/>
        <v>0</v>
      </c>
      <c r="R36" s="3">
        <f t="shared" si="15"/>
        <v>16</v>
      </c>
    </row>
  </sheetData>
  <mergeCells count="36">
    <mergeCell ref="A18:C18"/>
    <mergeCell ref="A19:C19"/>
    <mergeCell ref="A2:R2"/>
    <mergeCell ref="F6:H6"/>
    <mergeCell ref="D5:H5"/>
    <mergeCell ref="I5:M5"/>
    <mergeCell ref="I6:I7"/>
    <mergeCell ref="J6:J7"/>
    <mergeCell ref="K6:M6"/>
    <mergeCell ref="D6:D7"/>
    <mergeCell ref="E6:E7"/>
    <mergeCell ref="A4:A7"/>
    <mergeCell ref="B4:B7"/>
    <mergeCell ref="C4:C7"/>
    <mergeCell ref="K25:M25"/>
    <mergeCell ref="N25:N26"/>
    <mergeCell ref="E25:E26"/>
    <mergeCell ref="F25:H25"/>
    <mergeCell ref="I25:I26"/>
    <mergeCell ref="J25:J26"/>
    <mergeCell ref="D4:R4"/>
    <mergeCell ref="O25:O26"/>
    <mergeCell ref="P25:R25"/>
    <mergeCell ref="A21:R21"/>
    <mergeCell ref="A23:A26"/>
    <mergeCell ref="B23:B26"/>
    <mergeCell ref="C23:C26"/>
    <mergeCell ref="D23:R23"/>
    <mergeCell ref="D24:H24"/>
    <mergeCell ref="I24:M24"/>
    <mergeCell ref="N24:R24"/>
    <mergeCell ref="D25:D26"/>
    <mergeCell ref="N5:R5"/>
    <mergeCell ref="P6:R6"/>
    <mergeCell ref="N6:N7"/>
    <mergeCell ref="O6: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AC38"/>
  <sheetViews>
    <sheetView tabSelected="1" zoomScale="80" zoomScaleNormal="80" workbookViewId="0">
      <selection activeCell="D21" sqref="D21"/>
    </sheetView>
  </sheetViews>
  <sheetFormatPr defaultRowHeight="15"/>
  <cols>
    <col min="1" max="1" width="6.28515625" customWidth="1"/>
    <col min="2" max="2" width="21.28515625" customWidth="1"/>
    <col min="3" max="3" width="24.42578125" customWidth="1"/>
    <col min="4" max="9" width="14.28515625" customWidth="1"/>
    <col min="10" max="10" width="9.85546875" customWidth="1"/>
    <col min="11" max="11" width="11.140625" customWidth="1"/>
    <col min="12" max="15" width="9.85546875" customWidth="1"/>
    <col min="19" max="19" width="10.28515625" bestFit="1" customWidth="1"/>
    <col min="25" max="25" width="10.28515625" bestFit="1" customWidth="1"/>
  </cols>
  <sheetData>
    <row r="2" spans="1:29" ht="15.75">
      <c r="A2" s="26" t="s">
        <v>85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4" spans="1:29" ht="24.75" customHeight="1">
      <c r="A4" s="60" t="s">
        <v>2</v>
      </c>
      <c r="B4" s="60" t="s">
        <v>3</v>
      </c>
      <c r="C4" s="60" t="s">
        <v>4</v>
      </c>
      <c r="D4" s="77" t="s">
        <v>86</v>
      </c>
      <c r="E4" s="77"/>
      <c r="F4" s="77"/>
      <c r="G4" s="77" t="s">
        <v>38</v>
      </c>
      <c r="H4" s="77"/>
      <c r="I4" s="77"/>
      <c r="J4" s="77" t="s">
        <v>37</v>
      </c>
      <c r="K4" s="77"/>
      <c r="L4" s="77"/>
      <c r="M4" s="77"/>
      <c r="N4" s="77"/>
      <c r="O4" s="77"/>
      <c r="P4" s="77" t="s">
        <v>41</v>
      </c>
      <c r="Q4" s="77"/>
      <c r="R4" s="77"/>
      <c r="S4" s="77"/>
      <c r="T4" s="77"/>
      <c r="U4" s="77"/>
      <c r="V4" s="77" t="s">
        <v>42</v>
      </c>
      <c r="W4" s="77"/>
      <c r="X4" s="77"/>
      <c r="Y4" s="77"/>
      <c r="Z4" s="77"/>
      <c r="AA4" s="77"/>
      <c r="AB4" s="77" t="s">
        <v>43</v>
      </c>
      <c r="AC4" s="77"/>
    </row>
    <row r="5" spans="1:29" ht="57.75" customHeight="1">
      <c r="A5" s="60"/>
      <c r="B5" s="60"/>
      <c r="C5" s="60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1:29">
      <c r="A6" s="60"/>
      <c r="B6" s="60"/>
      <c r="C6" s="60"/>
      <c r="D6" s="60" t="s">
        <v>34</v>
      </c>
      <c r="E6" s="60" t="s">
        <v>35</v>
      </c>
      <c r="F6" s="60" t="s">
        <v>36</v>
      </c>
      <c r="G6" s="60" t="s">
        <v>34</v>
      </c>
      <c r="H6" s="60" t="s">
        <v>35</v>
      </c>
      <c r="I6" s="60" t="s">
        <v>36</v>
      </c>
      <c r="J6" s="70" t="s">
        <v>34</v>
      </c>
      <c r="K6" s="60"/>
      <c r="L6" s="60" t="s">
        <v>35</v>
      </c>
      <c r="M6" s="60"/>
      <c r="N6" s="60" t="s">
        <v>36</v>
      </c>
      <c r="O6" s="60"/>
      <c r="P6" s="70" t="s">
        <v>34</v>
      </c>
      <c r="Q6" s="60"/>
      <c r="R6" s="60" t="s">
        <v>35</v>
      </c>
      <c r="S6" s="60"/>
      <c r="T6" s="60" t="s">
        <v>36</v>
      </c>
      <c r="U6" s="60"/>
      <c r="V6" s="70" t="s">
        <v>34</v>
      </c>
      <c r="W6" s="60"/>
      <c r="X6" s="60" t="s">
        <v>35</v>
      </c>
      <c r="Y6" s="60"/>
      <c r="Z6" s="60" t="s">
        <v>36</v>
      </c>
      <c r="AA6" s="60"/>
      <c r="AB6" s="60" t="s">
        <v>39</v>
      </c>
      <c r="AC6" s="60" t="s">
        <v>40</v>
      </c>
    </row>
    <row r="7" spans="1:29">
      <c r="A7" s="60"/>
      <c r="B7" s="60"/>
      <c r="C7" s="60"/>
      <c r="D7" s="60"/>
      <c r="E7" s="60"/>
      <c r="F7" s="60"/>
      <c r="G7" s="60"/>
      <c r="H7" s="60"/>
      <c r="I7" s="60"/>
      <c r="J7" s="4" t="s">
        <v>39</v>
      </c>
      <c r="K7" s="2" t="s">
        <v>40</v>
      </c>
      <c r="L7" s="2" t="s">
        <v>39</v>
      </c>
      <c r="M7" s="2" t="s">
        <v>40</v>
      </c>
      <c r="N7" s="2" t="s">
        <v>39</v>
      </c>
      <c r="O7" s="2" t="s">
        <v>40</v>
      </c>
      <c r="P7" s="4" t="s">
        <v>39</v>
      </c>
      <c r="Q7" s="2" t="s">
        <v>40</v>
      </c>
      <c r="R7" s="2" t="s">
        <v>39</v>
      </c>
      <c r="S7" s="2" t="s">
        <v>40</v>
      </c>
      <c r="T7" s="2" t="s">
        <v>39</v>
      </c>
      <c r="U7" s="2" t="s">
        <v>40</v>
      </c>
      <c r="V7" s="4" t="s">
        <v>39</v>
      </c>
      <c r="W7" s="2" t="s">
        <v>40</v>
      </c>
      <c r="X7" s="2" t="s">
        <v>39</v>
      </c>
      <c r="Y7" s="2" t="s">
        <v>40</v>
      </c>
      <c r="Z7" s="2" t="s">
        <v>39</v>
      </c>
      <c r="AA7" s="2" t="s">
        <v>40</v>
      </c>
      <c r="AB7" s="60"/>
      <c r="AC7" s="60"/>
    </row>
    <row r="8" spans="1:2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>
      <c r="A9" s="3">
        <v>1</v>
      </c>
      <c r="B9" s="1" t="s">
        <v>11</v>
      </c>
      <c r="C9" s="1" t="s">
        <v>11</v>
      </c>
      <c r="D9" s="22">
        <v>61</v>
      </c>
      <c r="E9" s="22">
        <v>20</v>
      </c>
      <c r="F9" s="22">
        <f>(D9+E9)</f>
        <v>81</v>
      </c>
      <c r="G9" s="22">
        <v>100</v>
      </c>
      <c r="H9" s="22">
        <v>38</v>
      </c>
      <c r="I9" s="22">
        <f>(G9+H9)</f>
        <v>138</v>
      </c>
      <c r="J9" s="22">
        <v>61</v>
      </c>
      <c r="K9" s="23">
        <f>J9/D9*100</f>
        <v>100</v>
      </c>
      <c r="L9" s="22">
        <v>19</v>
      </c>
      <c r="M9" s="23">
        <f>L9/E9*100</f>
        <v>95</v>
      </c>
      <c r="N9" s="22">
        <f>J9+L9</f>
        <v>80</v>
      </c>
      <c r="O9" s="23">
        <f>N9/F9*100</f>
        <v>98.76543209876543</v>
      </c>
      <c r="P9" s="22">
        <v>31</v>
      </c>
      <c r="Q9" s="23">
        <f>P9/G9*100</f>
        <v>31</v>
      </c>
      <c r="R9" s="22">
        <v>15</v>
      </c>
      <c r="S9" s="23">
        <f>R9/H9*100</f>
        <v>39.473684210526315</v>
      </c>
      <c r="T9" s="22">
        <f>P9+R9</f>
        <v>46</v>
      </c>
      <c r="U9" s="23">
        <f>T9/I9*100</f>
        <v>33.333333333333329</v>
      </c>
      <c r="V9" s="22">
        <v>92</v>
      </c>
      <c r="W9" s="23">
        <f>V9/G9*100</f>
        <v>92</v>
      </c>
      <c r="X9" s="22">
        <v>34</v>
      </c>
      <c r="Y9" s="23">
        <f>X9/H9*100</f>
        <v>89.473684210526315</v>
      </c>
      <c r="Z9" s="22">
        <f>V9+X9</f>
        <v>126</v>
      </c>
      <c r="AA9" s="23">
        <f>Z9/I9*100</f>
        <v>91.304347826086953</v>
      </c>
      <c r="AB9" s="22">
        <v>6</v>
      </c>
      <c r="AC9" s="23">
        <f>AB9/I9*100</f>
        <v>4.3478260869565215</v>
      </c>
    </row>
    <row r="10" spans="1:29">
      <c r="A10" s="3">
        <v>2</v>
      </c>
      <c r="B10" s="1" t="s">
        <v>12</v>
      </c>
      <c r="C10" s="1" t="s">
        <v>12</v>
      </c>
      <c r="D10" s="22">
        <v>78</v>
      </c>
      <c r="E10" s="22">
        <v>44</v>
      </c>
      <c r="F10" s="22">
        <f t="shared" ref="F10:F18" si="0">(D10+E10)</f>
        <v>122</v>
      </c>
      <c r="G10" s="22">
        <v>117</v>
      </c>
      <c r="H10" s="22">
        <v>83</v>
      </c>
      <c r="I10" s="22">
        <f t="shared" ref="I10:I18" si="1">(G10+H10)</f>
        <v>200</v>
      </c>
      <c r="J10" s="22">
        <v>45</v>
      </c>
      <c r="K10" s="23">
        <f t="shared" ref="K10:K19" si="2">J10/D10*100</f>
        <v>57.692307692307686</v>
      </c>
      <c r="L10" s="22">
        <v>19</v>
      </c>
      <c r="M10" s="23">
        <f t="shared" ref="M10:M19" si="3">L10/E10*100</f>
        <v>43.18181818181818</v>
      </c>
      <c r="N10" s="22">
        <f t="shared" ref="N10:N18" si="4">J10+L10</f>
        <v>64</v>
      </c>
      <c r="O10" s="23">
        <f t="shared" ref="O10:O19" si="5">N10/F10*100</f>
        <v>52.459016393442624</v>
      </c>
      <c r="P10" s="22">
        <v>60</v>
      </c>
      <c r="Q10" s="23">
        <f t="shared" ref="Q10:Q19" si="6">P10/G10*100</f>
        <v>51.282051282051277</v>
      </c>
      <c r="R10" s="22">
        <v>58</v>
      </c>
      <c r="S10" s="23">
        <f t="shared" ref="S10:S19" si="7">R10/H10*100</f>
        <v>69.879518072289159</v>
      </c>
      <c r="T10" s="22">
        <f t="shared" ref="T10:T18" si="8">P10+R10</f>
        <v>118</v>
      </c>
      <c r="U10" s="23">
        <f t="shared" ref="U10:U19" si="9">T10/I10*100</f>
        <v>59</v>
      </c>
      <c r="V10" s="22">
        <v>105</v>
      </c>
      <c r="W10" s="23">
        <f t="shared" ref="W10:W19" si="10">V10/G10*100</f>
        <v>89.743589743589752</v>
      </c>
      <c r="X10" s="22">
        <v>77</v>
      </c>
      <c r="Y10" s="23">
        <f t="shared" ref="Y10:Y19" si="11">X10/H10*100</f>
        <v>92.771084337349393</v>
      </c>
      <c r="Z10" s="22">
        <f t="shared" ref="Z10:Z18" si="12">V10+X10</f>
        <v>182</v>
      </c>
      <c r="AA10" s="23">
        <f t="shared" ref="AA10:AA19" si="13">Z10/I10*100</f>
        <v>91</v>
      </c>
      <c r="AB10" s="22">
        <v>7</v>
      </c>
      <c r="AC10" s="23">
        <f t="shared" ref="AC10:AC19" si="14">AB10/I10*100</f>
        <v>3.5000000000000004</v>
      </c>
    </row>
    <row r="11" spans="1:29">
      <c r="A11" s="3">
        <v>3</v>
      </c>
      <c r="B11" s="1" t="s">
        <v>13</v>
      </c>
      <c r="C11" s="1" t="s">
        <v>18</v>
      </c>
      <c r="D11" s="22">
        <v>46</v>
      </c>
      <c r="E11" s="22">
        <v>8</v>
      </c>
      <c r="F11" s="22">
        <f t="shared" si="0"/>
        <v>54</v>
      </c>
      <c r="G11" s="22">
        <v>78</v>
      </c>
      <c r="H11" s="22">
        <v>38</v>
      </c>
      <c r="I11" s="22">
        <f t="shared" si="1"/>
        <v>116</v>
      </c>
      <c r="J11" s="22">
        <v>22</v>
      </c>
      <c r="K11" s="23">
        <f t="shared" si="2"/>
        <v>47.826086956521742</v>
      </c>
      <c r="L11" s="22">
        <v>5</v>
      </c>
      <c r="M11" s="23">
        <f t="shared" si="3"/>
        <v>62.5</v>
      </c>
      <c r="N11" s="22">
        <f t="shared" si="4"/>
        <v>27</v>
      </c>
      <c r="O11" s="23">
        <f t="shared" si="5"/>
        <v>50</v>
      </c>
      <c r="P11" s="22">
        <v>49</v>
      </c>
      <c r="Q11" s="23">
        <f t="shared" si="6"/>
        <v>62.820512820512818</v>
      </c>
      <c r="R11" s="22">
        <v>33</v>
      </c>
      <c r="S11" s="23">
        <f t="shared" si="7"/>
        <v>86.842105263157904</v>
      </c>
      <c r="T11" s="22">
        <f t="shared" si="8"/>
        <v>82</v>
      </c>
      <c r="U11" s="23">
        <f t="shared" si="9"/>
        <v>70.689655172413794</v>
      </c>
      <c r="V11" s="22">
        <v>71</v>
      </c>
      <c r="W11" s="23">
        <f t="shared" si="10"/>
        <v>91.025641025641022</v>
      </c>
      <c r="X11" s="22">
        <v>38</v>
      </c>
      <c r="Y11" s="23">
        <f t="shared" si="11"/>
        <v>100</v>
      </c>
      <c r="Z11" s="22">
        <f t="shared" si="12"/>
        <v>109</v>
      </c>
      <c r="AA11" s="23">
        <f t="shared" si="13"/>
        <v>93.965517241379317</v>
      </c>
      <c r="AB11" s="22">
        <v>2</v>
      </c>
      <c r="AC11" s="23">
        <f t="shared" si="14"/>
        <v>1.7241379310344827</v>
      </c>
    </row>
    <row r="12" spans="1:29">
      <c r="A12" s="3">
        <v>4</v>
      </c>
      <c r="B12" s="1"/>
      <c r="C12" s="1" t="s">
        <v>19</v>
      </c>
      <c r="D12" s="22">
        <v>20</v>
      </c>
      <c r="E12" s="22">
        <v>6</v>
      </c>
      <c r="F12" s="22">
        <f t="shared" si="0"/>
        <v>26</v>
      </c>
      <c r="G12" s="22">
        <v>38</v>
      </c>
      <c r="H12" s="22">
        <v>18</v>
      </c>
      <c r="I12" s="22">
        <f t="shared" si="1"/>
        <v>56</v>
      </c>
      <c r="J12" s="22">
        <v>11</v>
      </c>
      <c r="K12" s="23">
        <f t="shared" si="2"/>
        <v>55.000000000000007</v>
      </c>
      <c r="L12" s="22">
        <v>5</v>
      </c>
      <c r="M12" s="23">
        <f t="shared" si="3"/>
        <v>83.333333333333343</v>
      </c>
      <c r="N12" s="22">
        <f t="shared" si="4"/>
        <v>16</v>
      </c>
      <c r="O12" s="23">
        <f t="shared" si="5"/>
        <v>61.53846153846154</v>
      </c>
      <c r="P12" s="22">
        <v>20</v>
      </c>
      <c r="Q12" s="23">
        <f t="shared" si="6"/>
        <v>52.631578947368418</v>
      </c>
      <c r="R12" s="22">
        <v>11</v>
      </c>
      <c r="S12" s="23">
        <f t="shared" si="7"/>
        <v>61.111111111111114</v>
      </c>
      <c r="T12" s="22">
        <f t="shared" si="8"/>
        <v>31</v>
      </c>
      <c r="U12" s="23">
        <f t="shared" si="9"/>
        <v>55.357142857142861</v>
      </c>
      <c r="V12" s="22">
        <v>31</v>
      </c>
      <c r="W12" s="23">
        <f t="shared" si="10"/>
        <v>81.578947368421055</v>
      </c>
      <c r="X12" s="22">
        <v>16</v>
      </c>
      <c r="Y12" s="23">
        <f t="shared" si="11"/>
        <v>88.888888888888886</v>
      </c>
      <c r="Z12" s="22">
        <f t="shared" si="12"/>
        <v>47</v>
      </c>
      <c r="AA12" s="23">
        <f t="shared" si="13"/>
        <v>83.928571428571431</v>
      </c>
      <c r="AB12" s="22">
        <v>3</v>
      </c>
      <c r="AC12" s="23">
        <f t="shared" si="14"/>
        <v>5.3571428571428568</v>
      </c>
    </row>
    <row r="13" spans="1:29">
      <c r="A13" s="3">
        <v>5</v>
      </c>
      <c r="B13" s="1" t="s">
        <v>14</v>
      </c>
      <c r="C13" s="1" t="s">
        <v>14</v>
      </c>
      <c r="D13" s="22">
        <v>29</v>
      </c>
      <c r="E13" s="22">
        <v>8</v>
      </c>
      <c r="F13" s="22">
        <f t="shared" si="0"/>
        <v>37</v>
      </c>
      <c r="G13" s="22">
        <v>64</v>
      </c>
      <c r="H13" s="22">
        <v>23</v>
      </c>
      <c r="I13" s="22">
        <f t="shared" si="1"/>
        <v>87</v>
      </c>
      <c r="J13" s="22">
        <v>29</v>
      </c>
      <c r="K13" s="23">
        <f t="shared" si="2"/>
        <v>100</v>
      </c>
      <c r="L13" s="22">
        <v>6</v>
      </c>
      <c r="M13" s="23">
        <f t="shared" si="3"/>
        <v>75</v>
      </c>
      <c r="N13" s="22">
        <f t="shared" si="4"/>
        <v>35</v>
      </c>
      <c r="O13" s="23">
        <f t="shared" si="5"/>
        <v>94.594594594594597</v>
      </c>
      <c r="P13" s="22">
        <v>31</v>
      </c>
      <c r="Q13" s="23">
        <f t="shared" si="6"/>
        <v>48.4375</v>
      </c>
      <c r="R13" s="22">
        <v>14</v>
      </c>
      <c r="S13" s="23">
        <f t="shared" si="7"/>
        <v>60.869565217391312</v>
      </c>
      <c r="T13" s="22">
        <f t="shared" si="8"/>
        <v>45</v>
      </c>
      <c r="U13" s="23">
        <f t="shared" si="9"/>
        <v>51.724137931034484</v>
      </c>
      <c r="V13" s="22">
        <v>60</v>
      </c>
      <c r="W13" s="23">
        <f t="shared" si="10"/>
        <v>93.75</v>
      </c>
      <c r="X13" s="22">
        <v>20</v>
      </c>
      <c r="Y13" s="23">
        <f t="shared" si="11"/>
        <v>86.956521739130437</v>
      </c>
      <c r="Z13" s="22">
        <f t="shared" si="12"/>
        <v>80</v>
      </c>
      <c r="AA13" s="23">
        <f t="shared" si="13"/>
        <v>91.954022988505741</v>
      </c>
      <c r="AB13" s="22">
        <v>2</v>
      </c>
      <c r="AC13" s="23">
        <f t="shared" si="14"/>
        <v>2.2988505747126435</v>
      </c>
    </row>
    <row r="14" spans="1:29">
      <c r="A14" s="3">
        <v>6</v>
      </c>
      <c r="B14" s="1"/>
      <c r="C14" s="1" t="s">
        <v>20</v>
      </c>
      <c r="D14" s="22">
        <v>19</v>
      </c>
      <c r="E14" s="22">
        <v>13</v>
      </c>
      <c r="F14" s="22">
        <f t="shared" si="0"/>
        <v>32</v>
      </c>
      <c r="G14" s="22">
        <v>35</v>
      </c>
      <c r="H14" s="22">
        <v>25</v>
      </c>
      <c r="I14" s="22">
        <f t="shared" si="1"/>
        <v>60</v>
      </c>
      <c r="J14" s="22">
        <v>14</v>
      </c>
      <c r="K14" s="23">
        <f t="shared" si="2"/>
        <v>73.68421052631578</v>
      </c>
      <c r="L14" s="22">
        <v>13</v>
      </c>
      <c r="M14" s="23">
        <f t="shared" si="3"/>
        <v>100</v>
      </c>
      <c r="N14" s="22">
        <f t="shared" si="4"/>
        <v>27</v>
      </c>
      <c r="O14" s="23">
        <f t="shared" si="5"/>
        <v>84.375</v>
      </c>
      <c r="P14" s="22">
        <v>17</v>
      </c>
      <c r="Q14" s="23">
        <f t="shared" si="6"/>
        <v>48.571428571428569</v>
      </c>
      <c r="R14" s="22">
        <v>10</v>
      </c>
      <c r="S14" s="23">
        <f t="shared" si="7"/>
        <v>40</v>
      </c>
      <c r="T14" s="22">
        <f t="shared" si="8"/>
        <v>27</v>
      </c>
      <c r="U14" s="23">
        <f t="shared" si="9"/>
        <v>45</v>
      </c>
      <c r="V14" s="22">
        <v>31</v>
      </c>
      <c r="W14" s="23">
        <f t="shared" si="10"/>
        <v>88.571428571428569</v>
      </c>
      <c r="X14" s="22">
        <v>23</v>
      </c>
      <c r="Y14" s="23">
        <f t="shared" si="11"/>
        <v>92</v>
      </c>
      <c r="Z14" s="22">
        <f t="shared" si="12"/>
        <v>54</v>
      </c>
      <c r="AA14" s="23">
        <f t="shared" si="13"/>
        <v>90</v>
      </c>
      <c r="AB14" s="22">
        <v>2</v>
      </c>
      <c r="AC14" s="23">
        <f t="shared" si="14"/>
        <v>3.3333333333333335</v>
      </c>
    </row>
    <row r="15" spans="1:29">
      <c r="A15" s="3">
        <v>7</v>
      </c>
      <c r="B15" s="1" t="s">
        <v>15</v>
      </c>
      <c r="C15" s="1" t="s">
        <v>15</v>
      </c>
      <c r="D15" s="22">
        <v>15</v>
      </c>
      <c r="E15" s="22">
        <v>5</v>
      </c>
      <c r="F15" s="22">
        <f t="shared" si="0"/>
        <v>20</v>
      </c>
      <c r="G15" s="22">
        <v>30</v>
      </c>
      <c r="H15" s="22">
        <v>24</v>
      </c>
      <c r="I15" s="22">
        <f t="shared" si="1"/>
        <v>54</v>
      </c>
      <c r="J15" s="22">
        <v>5</v>
      </c>
      <c r="K15" s="23">
        <f t="shared" si="2"/>
        <v>33.333333333333329</v>
      </c>
      <c r="L15" s="22">
        <v>2</v>
      </c>
      <c r="M15" s="23">
        <f t="shared" si="3"/>
        <v>40</v>
      </c>
      <c r="N15" s="22">
        <f t="shared" si="4"/>
        <v>7</v>
      </c>
      <c r="O15" s="23">
        <f t="shared" si="5"/>
        <v>35</v>
      </c>
      <c r="P15" s="22">
        <v>18</v>
      </c>
      <c r="Q15" s="23">
        <f t="shared" si="6"/>
        <v>60</v>
      </c>
      <c r="R15" s="22">
        <v>19</v>
      </c>
      <c r="S15" s="23">
        <f t="shared" si="7"/>
        <v>79.166666666666657</v>
      </c>
      <c r="T15" s="22">
        <f t="shared" si="8"/>
        <v>37</v>
      </c>
      <c r="U15" s="23">
        <f t="shared" si="9"/>
        <v>68.518518518518519</v>
      </c>
      <c r="V15" s="22">
        <v>23</v>
      </c>
      <c r="W15" s="23">
        <f t="shared" si="10"/>
        <v>76.666666666666671</v>
      </c>
      <c r="X15" s="22">
        <v>21</v>
      </c>
      <c r="Y15" s="23">
        <f t="shared" si="11"/>
        <v>87.5</v>
      </c>
      <c r="Z15" s="22">
        <f t="shared" si="12"/>
        <v>44</v>
      </c>
      <c r="AA15" s="23">
        <f t="shared" si="13"/>
        <v>81.481481481481481</v>
      </c>
      <c r="AB15" s="22">
        <v>6</v>
      </c>
      <c r="AC15" s="23">
        <f t="shared" si="14"/>
        <v>11.111111111111111</v>
      </c>
    </row>
    <row r="16" spans="1:29">
      <c r="A16" s="3">
        <v>8</v>
      </c>
      <c r="B16" s="1"/>
      <c r="C16" s="1" t="s">
        <v>21</v>
      </c>
      <c r="D16" s="22">
        <v>17</v>
      </c>
      <c r="E16" s="22">
        <v>14</v>
      </c>
      <c r="F16" s="22">
        <f t="shared" si="0"/>
        <v>31</v>
      </c>
      <c r="G16" s="22">
        <v>28</v>
      </c>
      <c r="H16" s="22">
        <v>22</v>
      </c>
      <c r="I16" s="22">
        <f t="shared" si="1"/>
        <v>50</v>
      </c>
      <c r="J16" s="22">
        <v>15</v>
      </c>
      <c r="K16" s="23">
        <f t="shared" si="2"/>
        <v>88.235294117647058</v>
      </c>
      <c r="L16" s="22">
        <v>14</v>
      </c>
      <c r="M16" s="23">
        <f t="shared" si="3"/>
        <v>100</v>
      </c>
      <c r="N16" s="22">
        <f t="shared" si="4"/>
        <v>29</v>
      </c>
      <c r="O16" s="23">
        <f t="shared" si="5"/>
        <v>93.548387096774192</v>
      </c>
      <c r="P16" s="22">
        <v>10</v>
      </c>
      <c r="Q16" s="23">
        <f t="shared" si="6"/>
        <v>35.714285714285715</v>
      </c>
      <c r="R16" s="22">
        <v>5</v>
      </c>
      <c r="S16" s="23">
        <f t="shared" si="7"/>
        <v>22.727272727272727</v>
      </c>
      <c r="T16" s="22">
        <f t="shared" si="8"/>
        <v>15</v>
      </c>
      <c r="U16" s="23">
        <f t="shared" si="9"/>
        <v>30</v>
      </c>
      <c r="V16" s="22">
        <v>25</v>
      </c>
      <c r="W16" s="23">
        <f t="shared" si="10"/>
        <v>89.285714285714292</v>
      </c>
      <c r="X16" s="22">
        <v>19</v>
      </c>
      <c r="Y16" s="23">
        <f t="shared" si="11"/>
        <v>86.36363636363636</v>
      </c>
      <c r="Z16" s="22">
        <f t="shared" si="12"/>
        <v>44</v>
      </c>
      <c r="AA16" s="23">
        <f t="shared" si="13"/>
        <v>88</v>
      </c>
      <c r="AB16" s="22">
        <v>2</v>
      </c>
      <c r="AC16" s="23">
        <f t="shared" si="14"/>
        <v>4</v>
      </c>
    </row>
    <row r="17" spans="1:29">
      <c r="A17" s="3">
        <v>9</v>
      </c>
      <c r="B17" s="1" t="s">
        <v>16</v>
      </c>
      <c r="C17" s="1" t="s">
        <v>16</v>
      </c>
      <c r="D17" s="22">
        <v>22</v>
      </c>
      <c r="E17" s="22">
        <v>8</v>
      </c>
      <c r="F17" s="22">
        <f t="shared" si="0"/>
        <v>30</v>
      </c>
      <c r="G17" s="22">
        <v>34</v>
      </c>
      <c r="H17" s="22">
        <v>12</v>
      </c>
      <c r="I17" s="22">
        <f t="shared" si="1"/>
        <v>46</v>
      </c>
      <c r="J17" s="22">
        <v>11</v>
      </c>
      <c r="K17" s="23">
        <f t="shared" si="2"/>
        <v>50</v>
      </c>
      <c r="L17" s="22">
        <v>4</v>
      </c>
      <c r="M17" s="23">
        <f t="shared" si="3"/>
        <v>50</v>
      </c>
      <c r="N17" s="22">
        <f t="shared" si="4"/>
        <v>15</v>
      </c>
      <c r="O17" s="23">
        <f t="shared" si="5"/>
        <v>50</v>
      </c>
      <c r="P17" s="22">
        <v>19</v>
      </c>
      <c r="Q17" s="23">
        <f t="shared" si="6"/>
        <v>55.882352941176471</v>
      </c>
      <c r="R17" s="22">
        <v>6</v>
      </c>
      <c r="S17" s="23">
        <f t="shared" si="7"/>
        <v>50</v>
      </c>
      <c r="T17" s="22">
        <f t="shared" si="8"/>
        <v>25</v>
      </c>
      <c r="U17" s="23">
        <f t="shared" si="9"/>
        <v>54.347826086956516</v>
      </c>
      <c r="V17" s="22">
        <v>30</v>
      </c>
      <c r="W17" s="23">
        <f t="shared" si="10"/>
        <v>88.235294117647058</v>
      </c>
      <c r="X17" s="22">
        <v>10</v>
      </c>
      <c r="Y17" s="23">
        <f t="shared" si="11"/>
        <v>83.333333333333343</v>
      </c>
      <c r="Z17" s="22">
        <f t="shared" si="12"/>
        <v>40</v>
      </c>
      <c r="AA17" s="23">
        <f t="shared" si="13"/>
        <v>86.956521739130437</v>
      </c>
      <c r="AB17" s="22">
        <v>3</v>
      </c>
      <c r="AC17" s="23">
        <f t="shared" si="14"/>
        <v>6.5217391304347823</v>
      </c>
    </row>
    <row r="18" spans="1:29">
      <c r="A18" s="3">
        <v>10</v>
      </c>
      <c r="B18" s="1" t="s">
        <v>17</v>
      </c>
      <c r="C18" s="1" t="s">
        <v>17</v>
      </c>
      <c r="D18" s="22">
        <v>35</v>
      </c>
      <c r="E18" s="22">
        <v>15</v>
      </c>
      <c r="F18" s="22">
        <f t="shared" si="0"/>
        <v>50</v>
      </c>
      <c r="G18" s="22">
        <v>58</v>
      </c>
      <c r="H18" s="22">
        <v>39</v>
      </c>
      <c r="I18" s="22">
        <f t="shared" si="1"/>
        <v>97</v>
      </c>
      <c r="J18" s="22">
        <v>35</v>
      </c>
      <c r="K18" s="23">
        <f t="shared" si="2"/>
        <v>100</v>
      </c>
      <c r="L18" s="22">
        <v>15</v>
      </c>
      <c r="M18" s="23">
        <f t="shared" si="3"/>
        <v>100</v>
      </c>
      <c r="N18" s="22">
        <f t="shared" si="4"/>
        <v>50</v>
      </c>
      <c r="O18" s="23">
        <f t="shared" si="5"/>
        <v>100</v>
      </c>
      <c r="P18" s="22">
        <v>19</v>
      </c>
      <c r="Q18" s="23">
        <f t="shared" si="6"/>
        <v>32.758620689655174</v>
      </c>
      <c r="R18" s="22">
        <v>21</v>
      </c>
      <c r="S18" s="23">
        <f t="shared" si="7"/>
        <v>53.846153846153847</v>
      </c>
      <c r="T18" s="22">
        <f t="shared" si="8"/>
        <v>40</v>
      </c>
      <c r="U18" s="23">
        <f t="shared" si="9"/>
        <v>41.237113402061851</v>
      </c>
      <c r="V18" s="22">
        <v>54</v>
      </c>
      <c r="W18" s="23">
        <f t="shared" si="10"/>
        <v>93.103448275862064</v>
      </c>
      <c r="X18" s="22">
        <v>36</v>
      </c>
      <c r="Y18" s="23">
        <f t="shared" si="11"/>
        <v>92.307692307692307</v>
      </c>
      <c r="Z18" s="22">
        <f t="shared" si="12"/>
        <v>90</v>
      </c>
      <c r="AA18" s="23">
        <f t="shared" si="13"/>
        <v>92.783505154639172</v>
      </c>
      <c r="AB18" s="22">
        <v>5</v>
      </c>
      <c r="AC18" s="23">
        <f t="shared" si="14"/>
        <v>5.1546391752577314</v>
      </c>
    </row>
    <row r="19" spans="1:29">
      <c r="A19" s="1"/>
      <c r="B19" s="75" t="s">
        <v>87</v>
      </c>
      <c r="C19" s="76"/>
      <c r="D19" s="3">
        <f>SUM(D9:D18)</f>
        <v>342</v>
      </c>
      <c r="E19" s="3">
        <f t="shared" ref="E19:J19" si="15">SUM(E9:E18)</f>
        <v>141</v>
      </c>
      <c r="F19" s="3">
        <f t="shared" si="15"/>
        <v>483</v>
      </c>
      <c r="G19" s="3">
        <f t="shared" si="15"/>
        <v>582</v>
      </c>
      <c r="H19" s="3">
        <f t="shared" si="15"/>
        <v>322</v>
      </c>
      <c r="I19" s="3">
        <f t="shared" si="15"/>
        <v>904</v>
      </c>
      <c r="J19" s="3">
        <f t="shared" si="15"/>
        <v>248</v>
      </c>
      <c r="K19" s="23">
        <f t="shared" si="2"/>
        <v>72.514619883040936</v>
      </c>
      <c r="L19" s="3">
        <f>SUM(L9:L18)</f>
        <v>102</v>
      </c>
      <c r="M19" s="23">
        <f t="shared" si="3"/>
        <v>72.340425531914903</v>
      </c>
      <c r="N19" s="3">
        <f>SUM(N9:N18)</f>
        <v>350</v>
      </c>
      <c r="O19" s="23">
        <f t="shared" si="5"/>
        <v>72.463768115942031</v>
      </c>
      <c r="P19" s="3">
        <f>SUM(P9:P18)</f>
        <v>274</v>
      </c>
      <c r="Q19" s="23">
        <f t="shared" si="6"/>
        <v>47.079037800687281</v>
      </c>
      <c r="R19" s="3">
        <f>SUM(R9:R18)</f>
        <v>192</v>
      </c>
      <c r="S19" s="23">
        <f t="shared" si="7"/>
        <v>59.627329192546583</v>
      </c>
      <c r="T19" s="3">
        <f>SUM(T9:T18)</f>
        <v>466</v>
      </c>
      <c r="U19" s="23">
        <f t="shared" si="9"/>
        <v>51.548672566371678</v>
      </c>
      <c r="V19" s="3">
        <f>SUM(V9:V18)</f>
        <v>522</v>
      </c>
      <c r="W19" s="23">
        <f t="shared" si="10"/>
        <v>89.690721649484544</v>
      </c>
      <c r="X19" s="3">
        <f>SUM(X9:X18)</f>
        <v>294</v>
      </c>
      <c r="Y19" s="23">
        <f t="shared" si="11"/>
        <v>91.304347826086953</v>
      </c>
      <c r="Z19" s="3">
        <f>SUM(Z9:Z18)</f>
        <v>816</v>
      </c>
      <c r="AA19" s="23">
        <f t="shared" si="13"/>
        <v>90.265486725663706</v>
      </c>
      <c r="AB19" s="3">
        <f>SUM(AB9:AB18)</f>
        <v>38</v>
      </c>
      <c r="AC19" s="23">
        <f t="shared" si="14"/>
        <v>4.2035398230088497</v>
      </c>
    </row>
    <row r="22" spans="1:29" ht="15.75">
      <c r="A22" s="26" t="s">
        <v>33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4" spans="1:29">
      <c r="A24" s="60" t="s">
        <v>2</v>
      </c>
      <c r="B24" s="60" t="s">
        <v>3</v>
      </c>
      <c r="C24" s="60" t="s">
        <v>4</v>
      </c>
      <c r="D24" s="77" t="s">
        <v>84</v>
      </c>
      <c r="E24" s="77"/>
      <c r="F24" s="77"/>
      <c r="G24" s="77" t="s">
        <v>38</v>
      </c>
      <c r="H24" s="77"/>
      <c r="I24" s="77"/>
      <c r="J24" s="77" t="s">
        <v>37</v>
      </c>
      <c r="K24" s="77"/>
      <c r="L24" s="77"/>
      <c r="M24" s="77"/>
      <c r="N24" s="77"/>
      <c r="O24" s="77"/>
      <c r="P24" s="77" t="s">
        <v>41</v>
      </c>
      <c r="Q24" s="77"/>
      <c r="R24" s="77"/>
      <c r="S24" s="77"/>
      <c r="T24" s="77"/>
      <c r="U24" s="77"/>
      <c r="V24" s="77" t="s">
        <v>42</v>
      </c>
      <c r="W24" s="77"/>
      <c r="X24" s="77"/>
      <c r="Y24" s="77"/>
      <c r="Z24" s="77"/>
      <c r="AA24" s="77"/>
      <c r="AB24" s="77" t="s">
        <v>43</v>
      </c>
      <c r="AC24" s="77"/>
    </row>
    <row r="25" spans="1:29" ht="70.5" customHeight="1">
      <c r="A25" s="60"/>
      <c r="B25" s="60"/>
      <c r="C25" s="60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</row>
    <row r="26" spans="1:29">
      <c r="A26" s="60"/>
      <c r="B26" s="60"/>
      <c r="C26" s="60"/>
      <c r="D26" s="60" t="s">
        <v>34</v>
      </c>
      <c r="E26" s="60" t="s">
        <v>35</v>
      </c>
      <c r="F26" s="60" t="s">
        <v>36</v>
      </c>
      <c r="G26" s="60" t="s">
        <v>34</v>
      </c>
      <c r="H26" s="60" t="s">
        <v>35</v>
      </c>
      <c r="I26" s="60" t="s">
        <v>36</v>
      </c>
      <c r="J26" s="70" t="s">
        <v>34</v>
      </c>
      <c r="K26" s="60"/>
      <c r="L26" s="60" t="s">
        <v>35</v>
      </c>
      <c r="M26" s="60"/>
      <c r="N26" s="60" t="s">
        <v>36</v>
      </c>
      <c r="O26" s="60"/>
      <c r="P26" s="70" t="s">
        <v>34</v>
      </c>
      <c r="Q26" s="60"/>
      <c r="R26" s="60" t="s">
        <v>35</v>
      </c>
      <c r="S26" s="60"/>
      <c r="T26" s="60" t="s">
        <v>36</v>
      </c>
      <c r="U26" s="60"/>
      <c r="V26" s="70" t="s">
        <v>34</v>
      </c>
      <c r="W26" s="60"/>
      <c r="X26" s="60" t="s">
        <v>35</v>
      </c>
      <c r="Y26" s="60"/>
      <c r="Z26" s="60" t="s">
        <v>36</v>
      </c>
      <c r="AA26" s="60"/>
      <c r="AB26" s="60" t="s">
        <v>39</v>
      </c>
      <c r="AC26" s="60" t="s">
        <v>40</v>
      </c>
    </row>
    <row r="27" spans="1:29">
      <c r="A27" s="60"/>
      <c r="B27" s="60"/>
      <c r="C27" s="60"/>
      <c r="D27" s="60"/>
      <c r="E27" s="60"/>
      <c r="F27" s="60"/>
      <c r="G27" s="60"/>
      <c r="H27" s="60"/>
      <c r="I27" s="60"/>
      <c r="J27" s="4" t="s">
        <v>39</v>
      </c>
      <c r="K27" s="2" t="s">
        <v>40</v>
      </c>
      <c r="L27" s="2" t="s">
        <v>39</v>
      </c>
      <c r="M27" s="2" t="s">
        <v>40</v>
      </c>
      <c r="N27" s="2" t="s">
        <v>39</v>
      </c>
      <c r="O27" s="2" t="s">
        <v>40</v>
      </c>
      <c r="P27" s="4" t="s">
        <v>39</v>
      </c>
      <c r="Q27" s="2" t="s">
        <v>40</v>
      </c>
      <c r="R27" s="2" t="s">
        <v>39</v>
      </c>
      <c r="S27" s="2" t="s">
        <v>40</v>
      </c>
      <c r="T27" s="2" t="s">
        <v>39</v>
      </c>
      <c r="U27" s="2" t="s">
        <v>40</v>
      </c>
      <c r="V27" s="4" t="s">
        <v>39</v>
      </c>
      <c r="W27" s="2" t="s">
        <v>40</v>
      </c>
      <c r="X27" s="2" t="s">
        <v>39</v>
      </c>
      <c r="Y27" s="2" t="s">
        <v>40</v>
      </c>
      <c r="Z27" s="2" t="s">
        <v>39</v>
      </c>
      <c r="AA27" s="2" t="s">
        <v>40</v>
      </c>
      <c r="AB27" s="60"/>
      <c r="AC27" s="60"/>
    </row>
    <row r="28" spans="1:29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A29" s="3">
        <v>1</v>
      </c>
      <c r="B29" s="1" t="s">
        <v>11</v>
      </c>
      <c r="C29" s="1" t="s">
        <v>11</v>
      </c>
      <c r="D29" s="3">
        <v>49</v>
      </c>
      <c r="E29" s="3">
        <v>22</v>
      </c>
      <c r="F29" s="3">
        <f>SUM(D29+E29)</f>
        <v>71</v>
      </c>
      <c r="G29" s="3">
        <v>82</v>
      </c>
      <c r="H29" s="3">
        <v>48</v>
      </c>
      <c r="I29" s="3">
        <f>SUM(G29+H29)</f>
        <v>130</v>
      </c>
      <c r="J29" s="3">
        <v>46</v>
      </c>
      <c r="K29" s="13">
        <f>J29/D29*100</f>
        <v>93.877551020408163</v>
      </c>
      <c r="L29" s="3">
        <v>18</v>
      </c>
      <c r="M29" s="13">
        <f>L29/E29*100</f>
        <v>81.818181818181827</v>
      </c>
      <c r="N29" s="3">
        <f>SUM(J29+L29)</f>
        <v>64</v>
      </c>
      <c r="O29" s="13">
        <f>N29/F29*100</f>
        <v>90.140845070422543</v>
      </c>
      <c r="P29" s="3">
        <v>35</v>
      </c>
      <c r="Q29" s="13">
        <f>P29/G29*100</f>
        <v>42.68292682926829</v>
      </c>
      <c r="R29" s="3">
        <v>26</v>
      </c>
      <c r="S29" s="13">
        <f>R29/H29*100</f>
        <v>54.166666666666664</v>
      </c>
      <c r="T29" s="3">
        <f>SUM(P29+R29)</f>
        <v>61</v>
      </c>
      <c r="U29" s="13">
        <f>T29/I29*100</f>
        <v>46.92307692307692</v>
      </c>
      <c r="V29" s="3">
        <v>81</v>
      </c>
      <c r="W29" s="13">
        <f>V29/G29*100</f>
        <v>98.780487804878049</v>
      </c>
      <c r="X29" s="3">
        <v>44</v>
      </c>
      <c r="Y29" s="21">
        <f>X29/H29*100</f>
        <v>91.666666666666657</v>
      </c>
      <c r="Z29" s="3">
        <v>125</v>
      </c>
      <c r="AA29" s="21">
        <f>Z29/I29*100</f>
        <v>96.15384615384616</v>
      </c>
      <c r="AB29" s="3">
        <v>8</v>
      </c>
      <c r="AC29" s="21">
        <f>AB29/I29*100</f>
        <v>6.1538461538461542</v>
      </c>
    </row>
    <row r="30" spans="1:29">
      <c r="A30" s="3">
        <v>2</v>
      </c>
      <c r="B30" s="1" t="s">
        <v>12</v>
      </c>
      <c r="C30" s="1" t="s">
        <v>71</v>
      </c>
      <c r="D30" s="3">
        <v>78</v>
      </c>
      <c r="E30" s="3">
        <v>27</v>
      </c>
      <c r="F30" s="3">
        <f t="shared" ref="F30:F38" si="16">SUM(D30+E30)</f>
        <v>105</v>
      </c>
      <c r="G30" s="3">
        <v>143</v>
      </c>
      <c r="H30" s="3">
        <v>65</v>
      </c>
      <c r="I30" s="3">
        <f t="shared" ref="I30:I38" si="17">SUM(G30+H30)</f>
        <v>208</v>
      </c>
      <c r="J30" s="3">
        <v>55</v>
      </c>
      <c r="K30" s="13">
        <f t="shared" ref="K30:K38" si="18">J30/D30*100</f>
        <v>70.512820512820511</v>
      </c>
      <c r="L30" s="3">
        <v>17</v>
      </c>
      <c r="M30" s="13">
        <f t="shared" ref="M30:M38" si="19">L30/E30*100</f>
        <v>62.962962962962962</v>
      </c>
      <c r="N30" s="3">
        <f t="shared" ref="N30:N38" si="20">SUM(J30+L30)</f>
        <v>72</v>
      </c>
      <c r="O30" s="13">
        <f t="shared" ref="O30:O38" si="21">N30/F30*100</f>
        <v>68.571428571428569</v>
      </c>
      <c r="P30" s="3">
        <v>80</v>
      </c>
      <c r="Q30" s="13">
        <f t="shared" ref="Q30:Q38" si="22">P30/G30*100</f>
        <v>55.944055944055947</v>
      </c>
      <c r="R30" s="3">
        <v>41</v>
      </c>
      <c r="S30" s="13">
        <f t="shared" ref="S30:S38" si="23">R30/H30*100</f>
        <v>63.076923076923073</v>
      </c>
      <c r="T30" s="3">
        <f t="shared" ref="T30:T38" si="24">SUM(P30+R30)</f>
        <v>121</v>
      </c>
      <c r="U30" s="13">
        <f t="shared" ref="U30:U38" si="25">T30/I30*100</f>
        <v>58.173076923076927</v>
      </c>
      <c r="V30" s="3">
        <v>135</v>
      </c>
      <c r="W30" s="13">
        <f t="shared" ref="W30:W38" si="26">V30/G30*100</f>
        <v>94.4055944055944</v>
      </c>
      <c r="X30" s="3">
        <v>58</v>
      </c>
      <c r="Y30" s="21">
        <f t="shared" ref="Y30:Y38" si="27">X30/H30*100</f>
        <v>89.230769230769241</v>
      </c>
      <c r="Z30" s="3">
        <v>193</v>
      </c>
      <c r="AA30" s="21">
        <f t="shared" ref="AA30:AA38" si="28">Z30/I30*100</f>
        <v>92.788461538461547</v>
      </c>
      <c r="AB30" s="3">
        <v>9</v>
      </c>
      <c r="AC30" s="21">
        <f t="shared" ref="AC30:AC38" si="29">AB30/I30*100</f>
        <v>4.3269230769230766</v>
      </c>
    </row>
    <row r="31" spans="1:29">
      <c r="A31" s="3">
        <v>3</v>
      </c>
      <c r="B31" s="1" t="s">
        <v>13</v>
      </c>
      <c r="C31" s="1" t="s">
        <v>18</v>
      </c>
      <c r="D31" s="3">
        <v>58</v>
      </c>
      <c r="E31" s="3">
        <v>21</v>
      </c>
      <c r="F31" s="3">
        <f t="shared" si="16"/>
        <v>79</v>
      </c>
      <c r="G31" s="3">
        <v>94</v>
      </c>
      <c r="H31" s="3">
        <v>41</v>
      </c>
      <c r="I31" s="3">
        <f t="shared" si="17"/>
        <v>135</v>
      </c>
      <c r="J31" s="3">
        <v>22</v>
      </c>
      <c r="K31" s="13">
        <f t="shared" si="18"/>
        <v>37.931034482758619</v>
      </c>
      <c r="L31" s="3">
        <v>7</v>
      </c>
      <c r="M31" s="13">
        <f t="shared" si="19"/>
        <v>33.333333333333329</v>
      </c>
      <c r="N31" s="3">
        <f t="shared" si="20"/>
        <v>29</v>
      </c>
      <c r="O31" s="13">
        <f t="shared" si="21"/>
        <v>36.708860759493675</v>
      </c>
      <c r="P31" s="3">
        <v>67</v>
      </c>
      <c r="Q31" s="13">
        <f t="shared" si="22"/>
        <v>71.276595744680847</v>
      </c>
      <c r="R31" s="3">
        <v>36</v>
      </c>
      <c r="S31" s="13">
        <f t="shared" si="23"/>
        <v>87.804878048780495</v>
      </c>
      <c r="T31" s="3">
        <f t="shared" si="24"/>
        <v>103</v>
      </c>
      <c r="U31" s="13">
        <f t="shared" si="25"/>
        <v>76.296296296296291</v>
      </c>
      <c r="V31" s="3">
        <v>89</v>
      </c>
      <c r="W31" s="13">
        <f t="shared" si="26"/>
        <v>94.680851063829792</v>
      </c>
      <c r="X31" s="3">
        <v>43</v>
      </c>
      <c r="Y31" s="21">
        <f t="shared" si="27"/>
        <v>104.8780487804878</v>
      </c>
      <c r="Z31" s="3">
        <v>132</v>
      </c>
      <c r="AA31" s="21">
        <f t="shared" si="28"/>
        <v>97.777777777777771</v>
      </c>
      <c r="AB31" s="3">
        <v>6</v>
      </c>
      <c r="AC31" s="21">
        <f t="shared" si="29"/>
        <v>4.4444444444444446</v>
      </c>
    </row>
    <row r="32" spans="1:29">
      <c r="A32" s="3">
        <v>4</v>
      </c>
      <c r="B32" s="1"/>
      <c r="C32" s="1" t="s">
        <v>19</v>
      </c>
      <c r="D32" s="3">
        <v>18</v>
      </c>
      <c r="E32" s="3">
        <v>9</v>
      </c>
      <c r="F32" s="3">
        <f t="shared" si="16"/>
        <v>27</v>
      </c>
      <c r="G32" s="3">
        <v>41</v>
      </c>
      <c r="H32" s="3">
        <v>19</v>
      </c>
      <c r="I32" s="3">
        <f t="shared" si="17"/>
        <v>60</v>
      </c>
      <c r="J32" s="3">
        <v>12</v>
      </c>
      <c r="K32" s="13">
        <f t="shared" si="18"/>
        <v>66.666666666666657</v>
      </c>
      <c r="L32" s="3">
        <v>6</v>
      </c>
      <c r="M32" s="13">
        <f t="shared" si="19"/>
        <v>66.666666666666657</v>
      </c>
      <c r="N32" s="3">
        <f t="shared" si="20"/>
        <v>18</v>
      </c>
      <c r="O32" s="13">
        <f t="shared" si="21"/>
        <v>66.666666666666657</v>
      </c>
      <c r="P32" s="3">
        <v>22</v>
      </c>
      <c r="Q32" s="13">
        <f t="shared" si="22"/>
        <v>53.658536585365859</v>
      </c>
      <c r="R32" s="3">
        <v>13</v>
      </c>
      <c r="S32" s="13">
        <f t="shared" si="23"/>
        <v>68.421052631578945</v>
      </c>
      <c r="T32" s="3">
        <f t="shared" si="24"/>
        <v>35</v>
      </c>
      <c r="U32" s="13">
        <f t="shared" si="25"/>
        <v>58.333333333333336</v>
      </c>
      <c r="V32" s="3">
        <v>34</v>
      </c>
      <c r="W32" s="13">
        <f t="shared" si="26"/>
        <v>82.926829268292678</v>
      </c>
      <c r="X32" s="3">
        <v>19</v>
      </c>
      <c r="Y32" s="21">
        <f t="shared" si="27"/>
        <v>100</v>
      </c>
      <c r="Z32" s="3">
        <v>53</v>
      </c>
      <c r="AA32" s="21">
        <f t="shared" si="28"/>
        <v>88.333333333333329</v>
      </c>
      <c r="AB32" s="3">
        <v>4</v>
      </c>
      <c r="AC32" s="21">
        <f t="shared" si="29"/>
        <v>6.666666666666667</v>
      </c>
    </row>
    <row r="33" spans="1:29">
      <c r="A33" s="3">
        <v>5</v>
      </c>
      <c r="B33" s="1" t="s">
        <v>14</v>
      </c>
      <c r="C33" s="1" t="s">
        <v>14</v>
      </c>
      <c r="D33" s="3">
        <v>24</v>
      </c>
      <c r="E33" s="3">
        <v>10</v>
      </c>
      <c r="F33" s="3">
        <f t="shared" si="16"/>
        <v>34</v>
      </c>
      <c r="G33" s="3">
        <v>58</v>
      </c>
      <c r="H33" s="3">
        <v>27</v>
      </c>
      <c r="I33" s="3">
        <f t="shared" si="17"/>
        <v>85</v>
      </c>
      <c r="J33" s="3">
        <v>17</v>
      </c>
      <c r="K33" s="13">
        <f t="shared" si="18"/>
        <v>70.833333333333343</v>
      </c>
      <c r="L33" s="3">
        <v>4</v>
      </c>
      <c r="M33" s="13">
        <f t="shared" si="19"/>
        <v>40</v>
      </c>
      <c r="N33" s="3">
        <f t="shared" si="20"/>
        <v>21</v>
      </c>
      <c r="O33" s="13">
        <f t="shared" si="21"/>
        <v>61.764705882352942</v>
      </c>
      <c r="P33" s="3">
        <v>25</v>
      </c>
      <c r="Q33" s="13">
        <f t="shared" si="22"/>
        <v>43.103448275862064</v>
      </c>
      <c r="R33" s="3">
        <v>16</v>
      </c>
      <c r="S33" s="13">
        <f t="shared" si="23"/>
        <v>59.259259259259252</v>
      </c>
      <c r="T33" s="3">
        <f t="shared" si="24"/>
        <v>41</v>
      </c>
      <c r="U33" s="13">
        <f t="shared" si="25"/>
        <v>48.235294117647058</v>
      </c>
      <c r="V33" s="3">
        <v>42</v>
      </c>
      <c r="W33" s="13">
        <f t="shared" si="26"/>
        <v>72.41379310344827</v>
      </c>
      <c r="X33" s="3">
        <v>20</v>
      </c>
      <c r="Y33" s="21">
        <f t="shared" si="27"/>
        <v>74.074074074074076</v>
      </c>
      <c r="Z33" s="3">
        <v>62</v>
      </c>
      <c r="AA33" s="21">
        <f t="shared" si="28"/>
        <v>72.941176470588232</v>
      </c>
      <c r="AB33" s="3">
        <v>2</v>
      </c>
      <c r="AC33" s="21">
        <f t="shared" si="29"/>
        <v>2.3529411764705883</v>
      </c>
    </row>
    <row r="34" spans="1:29">
      <c r="A34" s="3">
        <v>6</v>
      </c>
      <c r="B34" s="1"/>
      <c r="C34" s="1" t="s">
        <v>20</v>
      </c>
      <c r="D34" s="3">
        <v>16</v>
      </c>
      <c r="E34" s="3">
        <v>7</v>
      </c>
      <c r="F34" s="3">
        <f t="shared" si="16"/>
        <v>23</v>
      </c>
      <c r="G34" s="3">
        <v>26</v>
      </c>
      <c r="H34" s="3">
        <v>18</v>
      </c>
      <c r="I34" s="3">
        <f t="shared" si="17"/>
        <v>44</v>
      </c>
      <c r="J34" s="3">
        <v>13</v>
      </c>
      <c r="K34" s="13">
        <f t="shared" si="18"/>
        <v>81.25</v>
      </c>
      <c r="L34" s="3">
        <v>7</v>
      </c>
      <c r="M34" s="13">
        <f t="shared" si="19"/>
        <v>100</v>
      </c>
      <c r="N34" s="3">
        <f t="shared" si="20"/>
        <v>20</v>
      </c>
      <c r="O34" s="13">
        <f t="shared" si="21"/>
        <v>86.956521739130437</v>
      </c>
      <c r="P34" s="3">
        <v>9</v>
      </c>
      <c r="Q34" s="13">
        <f t="shared" si="22"/>
        <v>34.615384615384613</v>
      </c>
      <c r="R34" s="3">
        <v>7</v>
      </c>
      <c r="S34" s="13">
        <f t="shared" si="23"/>
        <v>38.888888888888893</v>
      </c>
      <c r="T34" s="3">
        <f t="shared" si="24"/>
        <v>16</v>
      </c>
      <c r="U34" s="13">
        <f t="shared" si="25"/>
        <v>36.363636363636367</v>
      </c>
      <c r="V34" s="3">
        <v>22</v>
      </c>
      <c r="W34" s="13">
        <f t="shared" si="26"/>
        <v>84.615384615384613</v>
      </c>
      <c r="X34" s="3">
        <v>14</v>
      </c>
      <c r="Y34" s="21">
        <f t="shared" si="27"/>
        <v>77.777777777777786</v>
      </c>
      <c r="Z34" s="3">
        <v>36</v>
      </c>
      <c r="AA34" s="21">
        <f t="shared" si="28"/>
        <v>81.818181818181827</v>
      </c>
      <c r="AB34" s="3">
        <v>2</v>
      </c>
      <c r="AC34" s="21">
        <f t="shared" si="29"/>
        <v>4.5454545454545459</v>
      </c>
    </row>
    <row r="35" spans="1:29">
      <c r="A35" s="3">
        <v>7</v>
      </c>
      <c r="B35" s="1" t="s">
        <v>15</v>
      </c>
      <c r="C35" s="1" t="s">
        <v>15</v>
      </c>
      <c r="D35" s="3">
        <v>19</v>
      </c>
      <c r="E35" s="3">
        <v>4</v>
      </c>
      <c r="F35" s="3">
        <f t="shared" si="16"/>
        <v>23</v>
      </c>
      <c r="G35" s="3">
        <v>44</v>
      </c>
      <c r="H35" s="3">
        <v>22</v>
      </c>
      <c r="I35" s="3">
        <f t="shared" si="17"/>
        <v>66</v>
      </c>
      <c r="J35" s="3">
        <v>15</v>
      </c>
      <c r="K35" s="13">
        <f t="shared" si="18"/>
        <v>78.94736842105263</v>
      </c>
      <c r="L35" s="3">
        <v>3</v>
      </c>
      <c r="M35" s="13">
        <f t="shared" si="19"/>
        <v>75</v>
      </c>
      <c r="N35" s="3">
        <f t="shared" si="20"/>
        <v>18</v>
      </c>
      <c r="O35" s="13">
        <f t="shared" si="21"/>
        <v>78.260869565217391</v>
      </c>
      <c r="P35" s="3">
        <v>28</v>
      </c>
      <c r="Q35" s="13">
        <f t="shared" si="22"/>
        <v>63.636363636363633</v>
      </c>
      <c r="R35" s="3">
        <v>15</v>
      </c>
      <c r="S35" s="13">
        <f t="shared" si="23"/>
        <v>68.181818181818173</v>
      </c>
      <c r="T35" s="3">
        <f t="shared" si="24"/>
        <v>43</v>
      </c>
      <c r="U35" s="13">
        <f t="shared" si="25"/>
        <v>65.151515151515156</v>
      </c>
      <c r="V35" s="3">
        <v>43</v>
      </c>
      <c r="W35" s="13">
        <f t="shared" si="26"/>
        <v>97.727272727272734</v>
      </c>
      <c r="X35" s="3">
        <v>18</v>
      </c>
      <c r="Y35" s="21">
        <f t="shared" si="27"/>
        <v>81.818181818181827</v>
      </c>
      <c r="Z35" s="3">
        <v>61</v>
      </c>
      <c r="AA35" s="21">
        <f t="shared" si="28"/>
        <v>92.424242424242422</v>
      </c>
      <c r="AB35" s="3">
        <v>1</v>
      </c>
      <c r="AC35" s="21">
        <f t="shared" si="29"/>
        <v>1.5151515151515151</v>
      </c>
    </row>
    <row r="36" spans="1:29">
      <c r="A36" s="3">
        <v>8</v>
      </c>
      <c r="B36" s="1"/>
      <c r="C36" s="1" t="s">
        <v>21</v>
      </c>
      <c r="D36" s="3">
        <v>17</v>
      </c>
      <c r="E36" s="3">
        <v>12</v>
      </c>
      <c r="F36" s="3">
        <f t="shared" si="16"/>
        <v>29</v>
      </c>
      <c r="G36" s="3">
        <v>36</v>
      </c>
      <c r="H36" s="3">
        <v>25</v>
      </c>
      <c r="I36" s="3">
        <f t="shared" si="17"/>
        <v>61</v>
      </c>
      <c r="J36" s="3">
        <v>13</v>
      </c>
      <c r="K36" s="13">
        <f t="shared" si="18"/>
        <v>76.470588235294116</v>
      </c>
      <c r="L36" s="3">
        <v>9</v>
      </c>
      <c r="M36" s="13">
        <f t="shared" si="19"/>
        <v>75</v>
      </c>
      <c r="N36" s="3">
        <f t="shared" si="20"/>
        <v>22</v>
      </c>
      <c r="O36" s="13">
        <f t="shared" si="21"/>
        <v>75.862068965517238</v>
      </c>
      <c r="P36" s="3">
        <v>20</v>
      </c>
      <c r="Q36" s="13">
        <f t="shared" si="22"/>
        <v>55.555555555555557</v>
      </c>
      <c r="R36" s="3">
        <v>15</v>
      </c>
      <c r="S36" s="13">
        <f t="shared" si="23"/>
        <v>60</v>
      </c>
      <c r="T36" s="3">
        <f t="shared" si="24"/>
        <v>35</v>
      </c>
      <c r="U36" s="13">
        <f t="shared" si="25"/>
        <v>57.377049180327866</v>
      </c>
      <c r="V36" s="3">
        <v>33</v>
      </c>
      <c r="W36" s="13">
        <f t="shared" si="26"/>
        <v>91.666666666666657</v>
      </c>
      <c r="X36" s="3">
        <v>24</v>
      </c>
      <c r="Y36" s="21">
        <f t="shared" si="27"/>
        <v>96</v>
      </c>
      <c r="Z36" s="3">
        <v>57</v>
      </c>
      <c r="AA36" s="21">
        <f t="shared" si="28"/>
        <v>93.442622950819683</v>
      </c>
      <c r="AB36" s="3">
        <v>1</v>
      </c>
      <c r="AC36" s="21">
        <f t="shared" si="29"/>
        <v>1.639344262295082</v>
      </c>
    </row>
    <row r="37" spans="1:29">
      <c r="A37" s="3">
        <v>9</v>
      </c>
      <c r="B37" s="1" t="s">
        <v>16</v>
      </c>
      <c r="C37" s="1" t="s">
        <v>16</v>
      </c>
      <c r="D37" s="3">
        <v>15</v>
      </c>
      <c r="E37" s="3">
        <v>8</v>
      </c>
      <c r="F37" s="3">
        <f t="shared" si="16"/>
        <v>23</v>
      </c>
      <c r="G37" s="3">
        <v>31</v>
      </c>
      <c r="H37" s="3">
        <v>12</v>
      </c>
      <c r="I37" s="3">
        <f t="shared" si="17"/>
        <v>43</v>
      </c>
      <c r="J37" s="3">
        <v>13</v>
      </c>
      <c r="K37" s="13">
        <f t="shared" si="18"/>
        <v>86.666666666666671</v>
      </c>
      <c r="L37" s="3">
        <v>6</v>
      </c>
      <c r="M37" s="13">
        <f t="shared" si="19"/>
        <v>75</v>
      </c>
      <c r="N37" s="3">
        <f t="shared" si="20"/>
        <v>19</v>
      </c>
      <c r="O37" s="13">
        <f t="shared" si="21"/>
        <v>82.608695652173907</v>
      </c>
      <c r="P37" s="3">
        <v>14</v>
      </c>
      <c r="Q37" s="13">
        <f t="shared" si="22"/>
        <v>45.161290322580641</v>
      </c>
      <c r="R37" s="3">
        <v>5</v>
      </c>
      <c r="S37" s="13">
        <f t="shared" si="23"/>
        <v>41.666666666666671</v>
      </c>
      <c r="T37" s="3">
        <f t="shared" si="24"/>
        <v>19</v>
      </c>
      <c r="U37" s="13">
        <f t="shared" si="25"/>
        <v>44.186046511627907</v>
      </c>
      <c r="V37" s="3">
        <v>27</v>
      </c>
      <c r="W37" s="13">
        <f t="shared" si="26"/>
        <v>87.096774193548384</v>
      </c>
      <c r="X37" s="3">
        <v>11</v>
      </c>
      <c r="Y37" s="21">
        <f t="shared" si="27"/>
        <v>91.666666666666657</v>
      </c>
      <c r="Z37" s="3">
        <v>38</v>
      </c>
      <c r="AA37" s="21">
        <f t="shared" si="28"/>
        <v>88.372093023255815</v>
      </c>
      <c r="AB37" s="3">
        <v>6</v>
      </c>
      <c r="AC37" s="21">
        <f t="shared" si="29"/>
        <v>13.953488372093023</v>
      </c>
    </row>
    <row r="38" spans="1:29">
      <c r="A38" s="3">
        <v>10</v>
      </c>
      <c r="B38" s="1" t="s">
        <v>17</v>
      </c>
      <c r="C38" s="1" t="s">
        <v>17</v>
      </c>
      <c r="D38" s="3">
        <v>18</v>
      </c>
      <c r="E38" s="3">
        <v>18</v>
      </c>
      <c r="F38" s="3">
        <f t="shared" si="16"/>
        <v>36</v>
      </c>
      <c r="G38" s="3">
        <v>32</v>
      </c>
      <c r="H38" s="3">
        <v>30</v>
      </c>
      <c r="I38" s="3">
        <f t="shared" si="17"/>
        <v>62</v>
      </c>
      <c r="J38" s="3">
        <v>18</v>
      </c>
      <c r="K38" s="13">
        <f t="shared" si="18"/>
        <v>100</v>
      </c>
      <c r="L38" s="3">
        <v>23</v>
      </c>
      <c r="M38" s="13">
        <f t="shared" si="19"/>
        <v>127.77777777777777</v>
      </c>
      <c r="N38" s="3">
        <f t="shared" si="20"/>
        <v>41</v>
      </c>
      <c r="O38" s="13">
        <f t="shared" si="21"/>
        <v>113.88888888888889</v>
      </c>
      <c r="P38" s="3">
        <v>8</v>
      </c>
      <c r="Q38" s="13">
        <f t="shared" si="22"/>
        <v>25</v>
      </c>
      <c r="R38" s="3">
        <v>6</v>
      </c>
      <c r="S38" s="13">
        <f t="shared" si="23"/>
        <v>20</v>
      </c>
      <c r="T38" s="3">
        <f t="shared" si="24"/>
        <v>14</v>
      </c>
      <c r="U38" s="13">
        <f t="shared" si="25"/>
        <v>22.58064516129032</v>
      </c>
      <c r="V38" s="3">
        <v>26</v>
      </c>
      <c r="W38" s="13">
        <f t="shared" si="26"/>
        <v>81.25</v>
      </c>
      <c r="X38" s="3">
        <v>29</v>
      </c>
      <c r="Y38" s="21">
        <f t="shared" si="27"/>
        <v>96.666666666666671</v>
      </c>
      <c r="Z38" s="3">
        <v>55</v>
      </c>
      <c r="AA38" s="21">
        <f t="shared" si="28"/>
        <v>88.709677419354833</v>
      </c>
      <c r="AB38" s="3">
        <v>3</v>
      </c>
      <c r="AC38" s="21">
        <f t="shared" si="29"/>
        <v>4.838709677419355</v>
      </c>
    </row>
  </sheetData>
  <mergeCells count="55">
    <mergeCell ref="AC26:AC27"/>
    <mergeCell ref="T26:U26"/>
    <mergeCell ref="V26:W26"/>
    <mergeCell ref="X26:Y26"/>
    <mergeCell ref="Z26:AA26"/>
    <mergeCell ref="AB26:AB27"/>
    <mergeCell ref="J26:K26"/>
    <mergeCell ref="L26:M26"/>
    <mergeCell ref="N26:O26"/>
    <mergeCell ref="P26:Q26"/>
    <mergeCell ref="R26:S26"/>
    <mergeCell ref="A22:AC22"/>
    <mergeCell ref="A24:A27"/>
    <mergeCell ref="B24:B27"/>
    <mergeCell ref="C24:C27"/>
    <mergeCell ref="D24:F25"/>
    <mergeCell ref="G24:I25"/>
    <mergeCell ref="J24:O25"/>
    <mergeCell ref="P24:U25"/>
    <mergeCell ref="V24:AA25"/>
    <mergeCell ref="AB24:AC25"/>
    <mergeCell ref="D26:D27"/>
    <mergeCell ref="E26:E27"/>
    <mergeCell ref="F26:F27"/>
    <mergeCell ref="G26:G27"/>
    <mergeCell ref="H26:H27"/>
    <mergeCell ref="I26:I27"/>
    <mergeCell ref="F6:F7"/>
    <mergeCell ref="E6:E7"/>
    <mergeCell ref="D4:F5"/>
    <mergeCell ref="G4:I5"/>
    <mergeCell ref="J6:K6"/>
    <mergeCell ref="D6:D7"/>
    <mergeCell ref="T6:U6"/>
    <mergeCell ref="N6:O6"/>
    <mergeCell ref="I6:I7"/>
    <mergeCell ref="H6:H7"/>
    <mergeCell ref="G6:G7"/>
    <mergeCell ref="L6:M6"/>
    <mergeCell ref="B19:C19"/>
    <mergeCell ref="A2:AC2"/>
    <mergeCell ref="V4:AA5"/>
    <mergeCell ref="V6:W6"/>
    <mergeCell ref="X6:Y6"/>
    <mergeCell ref="Z6:AA6"/>
    <mergeCell ref="AB4:AC5"/>
    <mergeCell ref="AB6:AB7"/>
    <mergeCell ref="AC6:AC7"/>
    <mergeCell ref="C4:C7"/>
    <mergeCell ref="B4:B7"/>
    <mergeCell ref="A4:A7"/>
    <mergeCell ref="J4:O5"/>
    <mergeCell ref="P4:U5"/>
    <mergeCell ref="P6:Q6"/>
    <mergeCell ref="R6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JLH KK DGN AKSES SANITASI</vt:lpstr>
      <vt:lpstr>CAKUPAN IMUNISASI HBO</vt:lpstr>
      <vt:lpstr>CAKUPAN IMUNISASI</vt:lpstr>
      <vt:lpstr>JUMLAH TERDUGA TUBERCOLOSIS</vt:lpstr>
      <vt:lpstr>JUMLAH KEMATIAN IBU</vt:lpstr>
      <vt:lpstr>JUMLAH KEMATIAN NEONATAL</vt:lpstr>
      <vt:lpstr>ANGKA KESEMBUHAN TUBERKOLOSIS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2024-01-08T06:04:02Z</dcterms:created>
  <dcterms:modified xsi:type="dcterms:W3CDTF">2025-02-28T05:19:02Z</dcterms:modified>
</cp:coreProperties>
</file>