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/>
  </bookViews>
  <sheets>
    <sheet name="ANGKA KESEMBUHAN TUBERKOLOSIS" sheetId="3" r:id="rId1"/>
  </sheets>
  <calcPr calcId="144525"/>
</workbook>
</file>

<file path=xl/calcChain.xml><?xml version="1.0" encoding="utf-8"?>
<calcChain xmlns="http://schemas.openxmlformats.org/spreadsheetml/2006/main">
  <c r="Z10" i="3" l="1"/>
  <c r="Z11" i="3"/>
  <c r="Z12" i="3"/>
  <c r="Z13" i="3"/>
  <c r="Z14" i="3"/>
  <c r="Z15" i="3"/>
  <c r="Z16" i="3"/>
  <c r="Z17" i="3"/>
  <c r="Z18" i="3"/>
  <c r="Z19" i="3"/>
  <c r="Z9" i="3"/>
  <c r="X18" i="3"/>
  <c r="X17" i="3"/>
  <c r="X16" i="3"/>
  <c r="X15" i="3"/>
  <c r="X14" i="3"/>
  <c r="X13" i="3"/>
  <c r="X12" i="3"/>
  <c r="X11" i="3"/>
  <c r="X10" i="3"/>
  <c r="X9" i="3"/>
  <c r="V18" i="3"/>
  <c r="V17" i="3"/>
  <c r="V16" i="3"/>
  <c r="V15" i="3"/>
  <c r="V14" i="3"/>
  <c r="V13" i="3"/>
  <c r="V12" i="3"/>
  <c r="V11" i="3"/>
  <c r="V10" i="3"/>
  <c r="V9" i="3"/>
  <c r="T10" i="3"/>
  <c r="T11" i="3"/>
  <c r="T12" i="3"/>
  <c r="T13" i="3"/>
  <c r="T14" i="3"/>
  <c r="T15" i="3"/>
  <c r="T16" i="3"/>
  <c r="T17" i="3"/>
  <c r="T18" i="3"/>
  <c r="T19" i="3"/>
  <c r="T9" i="3"/>
  <c r="N10" i="3"/>
  <c r="N11" i="3"/>
  <c r="N12" i="3"/>
  <c r="N13" i="3"/>
  <c r="N14" i="3"/>
  <c r="N15" i="3"/>
  <c r="N16" i="3"/>
  <c r="N17" i="3"/>
  <c r="N18" i="3"/>
  <c r="N9" i="3"/>
  <c r="AB19" i="3" l="1"/>
  <c r="X19" i="3"/>
  <c r="V19" i="3"/>
  <c r="R19" i="3"/>
  <c r="P19" i="3"/>
  <c r="L19" i="3"/>
  <c r="E19" i="3"/>
  <c r="G19" i="3"/>
  <c r="H19" i="3"/>
  <c r="J19" i="3"/>
  <c r="D19" i="3"/>
  <c r="Y10" i="3"/>
  <c r="Y11" i="3"/>
  <c r="Y12" i="3"/>
  <c r="Y13" i="3"/>
  <c r="Y14" i="3"/>
  <c r="Y15" i="3"/>
  <c r="Y16" i="3"/>
  <c r="Y17" i="3"/>
  <c r="Y18" i="3"/>
  <c r="Y9" i="3"/>
  <c r="W10" i="3"/>
  <c r="W11" i="3"/>
  <c r="W12" i="3"/>
  <c r="W13" i="3"/>
  <c r="W14" i="3"/>
  <c r="W15" i="3"/>
  <c r="W16" i="3"/>
  <c r="W17" i="3"/>
  <c r="W18" i="3"/>
  <c r="W9" i="3"/>
  <c r="S10" i="3"/>
  <c r="S11" i="3"/>
  <c r="S12" i="3"/>
  <c r="S13" i="3"/>
  <c r="S14" i="3"/>
  <c r="S15" i="3"/>
  <c r="S16" i="3"/>
  <c r="S17" i="3"/>
  <c r="S18" i="3"/>
  <c r="S9" i="3"/>
  <c r="Q10" i="3"/>
  <c r="Q11" i="3"/>
  <c r="Q12" i="3"/>
  <c r="Q13" i="3"/>
  <c r="Q14" i="3"/>
  <c r="Q15" i="3"/>
  <c r="Q16" i="3"/>
  <c r="Q17" i="3"/>
  <c r="Q18" i="3"/>
  <c r="Q9" i="3"/>
  <c r="M10" i="3"/>
  <c r="M11" i="3"/>
  <c r="M12" i="3"/>
  <c r="M13" i="3"/>
  <c r="M14" i="3"/>
  <c r="M15" i="3"/>
  <c r="M16" i="3"/>
  <c r="M17" i="3"/>
  <c r="M18" i="3"/>
  <c r="M9" i="3"/>
  <c r="K10" i="3"/>
  <c r="K11" i="3"/>
  <c r="K12" i="3"/>
  <c r="K13" i="3"/>
  <c r="K14" i="3"/>
  <c r="K15" i="3"/>
  <c r="K16" i="3"/>
  <c r="K17" i="3"/>
  <c r="K18" i="3"/>
  <c r="K9" i="3"/>
  <c r="I10" i="3"/>
  <c r="I11" i="3"/>
  <c r="AC11" i="3" s="1"/>
  <c r="I12" i="3"/>
  <c r="AC12" i="3" s="1"/>
  <c r="I13" i="3"/>
  <c r="AC13" i="3" s="1"/>
  <c r="I14" i="3"/>
  <c r="AC14" i="3" s="1"/>
  <c r="I15" i="3"/>
  <c r="AC15" i="3" s="1"/>
  <c r="I16" i="3"/>
  <c r="AC16" i="3" s="1"/>
  <c r="I17" i="3"/>
  <c r="AC17" i="3" s="1"/>
  <c r="I18" i="3"/>
  <c r="I9" i="3"/>
  <c r="AC9" i="3" s="1"/>
  <c r="F10" i="3"/>
  <c r="F11" i="3"/>
  <c r="F12" i="3"/>
  <c r="F13" i="3"/>
  <c r="F14" i="3"/>
  <c r="F15" i="3"/>
  <c r="F16" i="3"/>
  <c r="F17" i="3"/>
  <c r="F18" i="3"/>
  <c r="F9" i="3"/>
  <c r="Y19" i="3" l="1"/>
  <c r="AA9" i="3"/>
  <c r="AA11" i="3"/>
  <c r="U12" i="3"/>
  <c r="AA10" i="3"/>
  <c r="Q19" i="3"/>
  <c r="U9" i="3"/>
  <c r="U11" i="3"/>
  <c r="AA17" i="3"/>
  <c r="S19" i="3"/>
  <c r="W19" i="3"/>
  <c r="O17" i="3"/>
  <c r="AA16" i="3"/>
  <c r="O18" i="3"/>
  <c r="O10" i="3"/>
  <c r="K19" i="3"/>
  <c r="U10" i="3"/>
  <c r="U15" i="3"/>
  <c r="AA12" i="3"/>
  <c r="O12" i="3"/>
  <c r="O11" i="3"/>
  <c r="F19" i="3"/>
  <c r="U16" i="3"/>
  <c r="AA15" i="3"/>
  <c r="O9" i="3"/>
  <c r="AA18" i="3"/>
  <c r="O16" i="3"/>
  <c r="AA14" i="3"/>
  <c r="O13" i="3"/>
  <c r="U14" i="3"/>
  <c r="AA13" i="3"/>
  <c r="I19" i="3"/>
  <c r="AC19" i="3" s="1"/>
  <c r="AC18" i="3"/>
  <c r="O15" i="3"/>
  <c r="U18" i="3"/>
  <c r="O14" i="3"/>
  <c r="U17" i="3"/>
  <c r="AC10" i="3"/>
  <c r="M19" i="3"/>
  <c r="U13" i="3"/>
  <c r="N19" i="3"/>
  <c r="U19" i="3" l="1"/>
  <c r="AA19" i="3"/>
  <c r="O19" i="3"/>
</calcChain>
</file>

<file path=xl/sharedStrings.xml><?xml version="1.0" encoding="utf-8"?>
<sst xmlns="http://schemas.openxmlformats.org/spreadsheetml/2006/main" count="64" uniqueCount="28">
  <si>
    <t>NO</t>
  </si>
  <si>
    <t>KECAMATAN</t>
  </si>
  <si>
    <t>PUSKESMAS</t>
  </si>
  <si>
    <t>DUMAI KOTA</t>
  </si>
  <si>
    <t>DUMAI TIMUR</t>
  </si>
  <si>
    <t>DUMAI SELATAN</t>
  </si>
  <si>
    <t>DUMAI BARAT</t>
  </si>
  <si>
    <t>BUKIT KAPUR</t>
  </si>
  <si>
    <t>MEDANG KAMPAI</t>
  </si>
  <si>
    <t>SUNGAI SEMBILAN</t>
  </si>
  <si>
    <t>BUMI AYU</t>
  </si>
  <si>
    <t>BUKIT TIMAH</t>
  </si>
  <si>
    <t>PURNAMA</t>
  </si>
  <si>
    <t>BUKIT KAYU KAPUR</t>
  </si>
  <si>
    <t>L</t>
  </si>
  <si>
    <t>P</t>
  </si>
  <si>
    <t>L + P</t>
  </si>
  <si>
    <t>ANGKA KESEMBUHAN (CURE RATE) TUBERCOLOSIS PARU TERKONFIRMASI BAKTERIOLOGIS</t>
  </si>
  <si>
    <t>JUMLAH SEMUA KASUS TUBERKOLOSIS YANG DITEMUKAN DAN DAN DIOBATI</t>
  </si>
  <si>
    <t>JUMLAH</t>
  </si>
  <si>
    <t>%</t>
  </si>
  <si>
    <t>ANGKA PENGOBATAN LENGKAP (COMPLETE RATE) SEMUA KASUS TUBERKOLOSIS</t>
  </si>
  <si>
    <t>ANGKA KEBERHASILAN PENGOBATAN (SUCCES RATE/SR) SEMUA KASUS TUBERKOLOSIS</t>
  </si>
  <si>
    <t>JUMLAH KEMATIAN SELAMA PENGOBATAN TUBERKOLOSIS</t>
  </si>
  <si>
    <t>JUMLAH KASUS TUBERKOLOSIS PARU TERKONFIRMASI BACTERIOLOGI YANG DITEMUKAN DAN DIOBATI</t>
  </si>
  <si>
    <t>KOTA DUMAI</t>
  </si>
  <si>
    <t>Sumber: Dinas Kesehatan Kota Dumai</t>
  </si>
  <si>
    <t>ANGKA KESEMBUHAN DAN PENGOBATAN LENGKAP SERTA KEBERHASILAN PENGOBATAN TUBERKOLOSIS MENURUT JENIS KELAMIN, KECAMATAN DAN PUSKESMAS KOTA DUMAI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</si>
</sst>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* #,##0.00_);_(* \(#,##0.0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0" fontId="0" fillId="3" borderId="1" xfId="0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37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7" fontId="5" fillId="0" borderId="1" xfId="2" applyNumberFormat="1" applyFont="1" applyBorder="1" applyAlignment="1">
      <alignment horizontal="center" vertical="center"/>
    </xf>
    <xf numFmtId="37" fontId="4" fillId="0" borderId="1" xfId="2" applyNumberFormat="1" applyFont="1" applyBorder="1" applyAlignment="1">
      <alignment horizontal="center" vertical="center"/>
    </xf>
    <xf numFmtId="3" fontId="5" fillId="0" borderId="1" xfId="2" applyNumberFormat="1" applyFont="1" applyBorder="1" applyAlignment="1">
      <alignment horizontal="center" vertical="center"/>
    </xf>
    <xf numFmtId="37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</cellXfs>
  <cellStyles count="3">
    <cellStyle name="Comma [0] 2 2" xfId="2"/>
    <cellStyle name="Comma 10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tabSelected="1" zoomScale="80" zoomScaleNormal="80" workbookViewId="0">
      <selection activeCell="T28" sqref="T28"/>
    </sheetView>
  </sheetViews>
  <sheetFormatPr defaultRowHeight="15" x14ac:dyDescent="0.25"/>
  <cols>
    <col min="1" max="1" width="6.28515625" customWidth="1"/>
    <col min="2" max="2" width="21.28515625" customWidth="1"/>
    <col min="3" max="3" width="24.42578125" customWidth="1"/>
    <col min="4" max="4" width="11.28515625" customWidth="1"/>
    <col min="5" max="6" width="11" customWidth="1"/>
    <col min="7" max="7" width="10.28515625" customWidth="1"/>
    <col min="8" max="8" width="10.140625" customWidth="1"/>
    <col min="9" max="9" width="11.7109375" customWidth="1"/>
    <col min="10" max="10" width="8.28515625" customWidth="1"/>
    <col min="11" max="11" width="9.5703125" customWidth="1"/>
    <col min="12" max="12" width="9.42578125" customWidth="1"/>
    <col min="13" max="13" width="9.140625" customWidth="1"/>
    <col min="14" max="14" width="9.7109375" customWidth="1"/>
    <col min="15" max="15" width="9.85546875" customWidth="1"/>
    <col min="19" max="19" width="10.28515625" bestFit="1" customWidth="1"/>
    <col min="25" max="25" width="10.28515625" bestFit="1" customWidth="1"/>
  </cols>
  <sheetData>
    <row r="1" spans="1:29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5.75" x14ac:dyDescent="0.25">
      <c r="A2" s="15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24.75" customHeight="1" x14ac:dyDescent="0.25">
      <c r="A4" s="18" t="s">
        <v>0</v>
      </c>
      <c r="B4" s="18" t="s">
        <v>1</v>
      </c>
      <c r="C4" s="18" t="s">
        <v>2</v>
      </c>
      <c r="D4" s="16" t="s">
        <v>24</v>
      </c>
      <c r="E4" s="16"/>
      <c r="F4" s="16"/>
      <c r="G4" s="16" t="s">
        <v>18</v>
      </c>
      <c r="H4" s="16"/>
      <c r="I4" s="16"/>
      <c r="J4" s="16" t="s">
        <v>17</v>
      </c>
      <c r="K4" s="16"/>
      <c r="L4" s="16"/>
      <c r="M4" s="16"/>
      <c r="N4" s="16"/>
      <c r="O4" s="16"/>
      <c r="P4" s="16" t="s">
        <v>21</v>
      </c>
      <c r="Q4" s="16"/>
      <c r="R4" s="16"/>
      <c r="S4" s="16"/>
      <c r="T4" s="16"/>
      <c r="U4" s="16"/>
      <c r="V4" s="16" t="s">
        <v>22</v>
      </c>
      <c r="W4" s="16"/>
      <c r="X4" s="16"/>
      <c r="Y4" s="16"/>
      <c r="Z4" s="16"/>
      <c r="AA4" s="16"/>
      <c r="AB4" s="16" t="s">
        <v>23</v>
      </c>
      <c r="AC4" s="16"/>
    </row>
    <row r="5" spans="1:29" ht="57.75" customHeight="1" x14ac:dyDescent="0.25">
      <c r="A5" s="18"/>
      <c r="B5" s="18"/>
      <c r="C5" s="18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x14ac:dyDescent="0.25">
      <c r="A6" s="18"/>
      <c r="B6" s="18"/>
      <c r="C6" s="18"/>
      <c r="D6" s="18" t="s">
        <v>14</v>
      </c>
      <c r="E6" s="18" t="s">
        <v>15</v>
      </c>
      <c r="F6" s="18" t="s">
        <v>16</v>
      </c>
      <c r="G6" s="18" t="s">
        <v>14</v>
      </c>
      <c r="H6" s="18" t="s">
        <v>15</v>
      </c>
      <c r="I6" s="18" t="s">
        <v>16</v>
      </c>
      <c r="J6" s="17" t="s">
        <v>14</v>
      </c>
      <c r="K6" s="18"/>
      <c r="L6" s="18" t="s">
        <v>15</v>
      </c>
      <c r="M6" s="18"/>
      <c r="N6" s="18" t="s">
        <v>16</v>
      </c>
      <c r="O6" s="18"/>
      <c r="P6" s="17" t="s">
        <v>14</v>
      </c>
      <c r="Q6" s="18"/>
      <c r="R6" s="18" t="s">
        <v>15</v>
      </c>
      <c r="S6" s="18"/>
      <c r="T6" s="18" t="s">
        <v>16</v>
      </c>
      <c r="U6" s="18"/>
      <c r="V6" s="17" t="s">
        <v>14</v>
      </c>
      <c r="W6" s="18"/>
      <c r="X6" s="18" t="s">
        <v>15</v>
      </c>
      <c r="Y6" s="18"/>
      <c r="Z6" s="18" t="s">
        <v>16</v>
      </c>
      <c r="AA6" s="18"/>
      <c r="AB6" s="18" t="s">
        <v>19</v>
      </c>
      <c r="AC6" s="18" t="s">
        <v>20</v>
      </c>
    </row>
    <row r="7" spans="1:29" x14ac:dyDescent="0.25">
      <c r="A7" s="18"/>
      <c r="B7" s="18"/>
      <c r="C7" s="18"/>
      <c r="D7" s="18"/>
      <c r="E7" s="18"/>
      <c r="F7" s="18"/>
      <c r="G7" s="18"/>
      <c r="H7" s="18"/>
      <c r="I7" s="18"/>
      <c r="J7" s="7" t="s">
        <v>19</v>
      </c>
      <c r="K7" s="6" t="s">
        <v>20</v>
      </c>
      <c r="L7" s="6" t="s">
        <v>19</v>
      </c>
      <c r="M7" s="6" t="s">
        <v>20</v>
      </c>
      <c r="N7" s="6" t="s">
        <v>19</v>
      </c>
      <c r="O7" s="6" t="s">
        <v>20</v>
      </c>
      <c r="P7" s="7" t="s">
        <v>19</v>
      </c>
      <c r="Q7" s="6" t="s">
        <v>20</v>
      </c>
      <c r="R7" s="6" t="s">
        <v>19</v>
      </c>
      <c r="S7" s="6" t="s">
        <v>20</v>
      </c>
      <c r="T7" s="6" t="s">
        <v>19</v>
      </c>
      <c r="U7" s="6" t="s">
        <v>20</v>
      </c>
      <c r="V7" s="7" t="s">
        <v>19</v>
      </c>
      <c r="W7" s="6" t="s">
        <v>20</v>
      </c>
      <c r="X7" s="6" t="s">
        <v>19</v>
      </c>
      <c r="Y7" s="6" t="s">
        <v>20</v>
      </c>
      <c r="Z7" s="6" t="s">
        <v>19</v>
      </c>
      <c r="AA7" s="6" t="s">
        <v>20</v>
      </c>
      <c r="AB7" s="18"/>
      <c r="AC7" s="18"/>
    </row>
    <row r="8" spans="1:2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25">
      <c r="A9" s="2">
        <v>1</v>
      </c>
      <c r="B9" s="1" t="s">
        <v>3</v>
      </c>
      <c r="C9" s="1" t="s">
        <v>3</v>
      </c>
      <c r="D9" s="19">
        <v>59</v>
      </c>
      <c r="E9" s="19">
        <v>28</v>
      </c>
      <c r="F9" s="3">
        <f>(D9+E9)</f>
        <v>87</v>
      </c>
      <c r="G9" s="19">
        <v>111</v>
      </c>
      <c r="H9" s="19">
        <v>59</v>
      </c>
      <c r="I9" s="3">
        <f>(G9+H9)</f>
        <v>170</v>
      </c>
      <c r="J9" s="19">
        <v>41</v>
      </c>
      <c r="K9" s="9">
        <f>J9/D9*100</f>
        <v>69.491525423728817</v>
      </c>
      <c r="L9" s="19">
        <v>18</v>
      </c>
      <c r="M9" s="9">
        <f>L9/E9*100</f>
        <v>64.285714285714292</v>
      </c>
      <c r="N9" s="11">
        <f>J9+L9</f>
        <v>59</v>
      </c>
      <c r="O9" s="9">
        <f>N9/F9*100</f>
        <v>67.81609195402298</v>
      </c>
      <c r="P9" s="20">
        <v>51</v>
      </c>
      <c r="Q9" s="9">
        <f>P9/G9*100</f>
        <v>45.945945945945951</v>
      </c>
      <c r="R9" s="19">
        <v>30</v>
      </c>
      <c r="S9" s="9">
        <f>R9/H9*100</f>
        <v>50.847457627118644</v>
      </c>
      <c r="T9" s="11">
        <f>P9+R9</f>
        <v>81</v>
      </c>
      <c r="U9" s="9">
        <f>T9/I9*100</f>
        <v>47.647058823529406</v>
      </c>
      <c r="V9" s="21">
        <f>J9+P9</f>
        <v>92</v>
      </c>
      <c r="W9" s="9">
        <f>V9/G9*100</f>
        <v>82.882882882882882</v>
      </c>
      <c r="X9" s="21">
        <f>L9+R9</f>
        <v>48</v>
      </c>
      <c r="Y9" s="9">
        <f>X9/H9*100</f>
        <v>81.355932203389841</v>
      </c>
      <c r="Z9" s="12">
        <f>V9+X9</f>
        <v>140</v>
      </c>
      <c r="AA9" s="9">
        <f>Z9/I9*100</f>
        <v>82.35294117647058</v>
      </c>
      <c r="AB9" s="19">
        <v>11</v>
      </c>
      <c r="AC9" s="9">
        <f>AB9/I9*100</f>
        <v>6.4705882352941186</v>
      </c>
    </row>
    <row r="10" spans="1:29" x14ac:dyDescent="0.25">
      <c r="A10" s="2">
        <v>2</v>
      </c>
      <c r="B10" s="1" t="s">
        <v>4</v>
      </c>
      <c r="C10" s="1" t="s">
        <v>4</v>
      </c>
      <c r="D10" s="19">
        <v>111</v>
      </c>
      <c r="E10" s="19">
        <v>45</v>
      </c>
      <c r="F10" s="3">
        <f t="shared" ref="F10:F18" si="0">(D10+E10)</f>
        <v>156</v>
      </c>
      <c r="G10" s="19">
        <v>171</v>
      </c>
      <c r="H10" s="19">
        <v>81</v>
      </c>
      <c r="I10" s="3">
        <f t="shared" ref="I10:I18" si="1">(G10+H10)</f>
        <v>252</v>
      </c>
      <c r="J10" s="19">
        <v>31</v>
      </c>
      <c r="K10" s="9">
        <f t="shared" ref="K10:K19" si="2">J10/D10*100</f>
        <v>27.927927927927925</v>
      </c>
      <c r="L10" s="19">
        <v>10</v>
      </c>
      <c r="M10" s="9">
        <f t="shared" ref="M10:M19" si="3">L10/E10*100</f>
        <v>22.222222222222221</v>
      </c>
      <c r="N10" s="11">
        <f t="shared" ref="N10:N18" si="4">J10+L10</f>
        <v>41</v>
      </c>
      <c r="O10" s="9">
        <f t="shared" ref="O10:O19" si="5">N10/F10*100</f>
        <v>26.282051282051285</v>
      </c>
      <c r="P10" s="20">
        <v>107</v>
      </c>
      <c r="Q10" s="9">
        <f t="shared" ref="Q10:Q19" si="6">P10/G10*100</f>
        <v>62.57309941520468</v>
      </c>
      <c r="R10" s="19">
        <v>57</v>
      </c>
      <c r="S10" s="9">
        <f t="shared" ref="S10:S19" si="7">R10/H10*100</f>
        <v>70.370370370370367</v>
      </c>
      <c r="T10" s="11">
        <f t="shared" ref="T10:T19" si="8">P10+R10</f>
        <v>164</v>
      </c>
      <c r="U10" s="9">
        <f t="shared" ref="U10:U19" si="9">T10/I10*100</f>
        <v>65.079365079365076</v>
      </c>
      <c r="V10" s="21">
        <f t="shared" ref="V10:V18" si="10">J10+P10</f>
        <v>138</v>
      </c>
      <c r="W10" s="9">
        <f t="shared" ref="W10:W19" si="11">V10/G10*100</f>
        <v>80.701754385964904</v>
      </c>
      <c r="X10" s="21">
        <f t="shared" ref="X10:X18" si="12">L10+R10</f>
        <v>67</v>
      </c>
      <c r="Y10" s="9">
        <f t="shared" ref="Y10:Y19" si="13">X10/H10*100</f>
        <v>82.716049382716051</v>
      </c>
      <c r="Z10" s="12">
        <f t="shared" ref="Z10:Z19" si="14">V10+X10</f>
        <v>205</v>
      </c>
      <c r="AA10" s="9">
        <f t="shared" ref="AA10:AA19" si="15">Z10/I10*100</f>
        <v>81.349206349206355</v>
      </c>
      <c r="AB10" s="19">
        <v>8</v>
      </c>
      <c r="AC10" s="9">
        <f t="shared" ref="AC10:AC19" si="16">AB10/I10*100</f>
        <v>3.1746031746031744</v>
      </c>
    </row>
    <row r="11" spans="1:29" x14ac:dyDescent="0.25">
      <c r="A11" s="2">
        <v>3</v>
      </c>
      <c r="B11" s="1" t="s">
        <v>5</v>
      </c>
      <c r="C11" s="1" t="s">
        <v>10</v>
      </c>
      <c r="D11" s="19">
        <v>71</v>
      </c>
      <c r="E11" s="19">
        <v>11</v>
      </c>
      <c r="F11" s="3">
        <f t="shared" si="0"/>
        <v>82</v>
      </c>
      <c r="G11" s="19">
        <v>99</v>
      </c>
      <c r="H11" s="19">
        <v>31</v>
      </c>
      <c r="I11" s="3">
        <f t="shared" si="1"/>
        <v>130</v>
      </c>
      <c r="J11" s="19">
        <v>25</v>
      </c>
      <c r="K11" s="9">
        <f t="shared" si="2"/>
        <v>35.2112676056338</v>
      </c>
      <c r="L11" s="19">
        <v>6</v>
      </c>
      <c r="M11" s="9">
        <f t="shared" si="3"/>
        <v>54.54545454545454</v>
      </c>
      <c r="N11" s="11">
        <f t="shared" si="4"/>
        <v>31</v>
      </c>
      <c r="O11" s="9">
        <f t="shared" si="5"/>
        <v>37.804878048780488</v>
      </c>
      <c r="P11" s="20">
        <v>54</v>
      </c>
      <c r="Q11" s="9">
        <f t="shared" si="6"/>
        <v>54.54545454545454</v>
      </c>
      <c r="R11" s="19">
        <v>20</v>
      </c>
      <c r="S11" s="9">
        <f t="shared" si="7"/>
        <v>64.516129032258064</v>
      </c>
      <c r="T11" s="11">
        <f t="shared" si="8"/>
        <v>74</v>
      </c>
      <c r="U11" s="9">
        <f t="shared" si="9"/>
        <v>56.92307692307692</v>
      </c>
      <c r="V11" s="21">
        <f>J11+P11</f>
        <v>79</v>
      </c>
      <c r="W11" s="9">
        <f t="shared" si="11"/>
        <v>79.797979797979806</v>
      </c>
      <c r="X11" s="21">
        <f t="shared" si="12"/>
        <v>26</v>
      </c>
      <c r="Y11" s="9">
        <f t="shared" si="13"/>
        <v>83.870967741935488</v>
      </c>
      <c r="Z11" s="12">
        <f t="shared" si="14"/>
        <v>105</v>
      </c>
      <c r="AA11" s="9">
        <f t="shared" si="15"/>
        <v>80.769230769230774</v>
      </c>
      <c r="AB11" s="19">
        <v>7</v>
      </c>
      <c r="AC11" s="9">
        <f t="shared" si="16"/>
        <v>5.384615384615385</v>
      </c>
    </row>
    <row r="12" spans="1:29" x14ac:dyDescent="0.25">
      <c r="A12" s="2">
        <v>4</v>
      </c>
      <c r="B12" s="1"/>
      <c r="C12" s="1" t="s">
        <v>11</v>
      </c>
      <c r="D12" s="19">
        <v>21</v>
      </c>
      <c r="E12" s="19">
        <v>6</v>
      </c>
      <c r="F12" s="3">
        <f t="shared" si="0"/>
        <v>27</v>
      </c>
      <c r="G12" s="19">
        <v>36</v>
      </c>
      <c r="H12" s="19">
        <v>15</v>
      </c>
      <c r="I12" s="3">
        <f t="shared" si="1"/>
        <v>51</v>
      </c>
      <c r="J12" s="19">
        <v>15</v>
      </c>
      <c r="K12" s="9">
        <f t="shared" si="2"/>
        <v>71.428571428571431</v>
      </c>
      <c r="L12" s="19">
        <v>6</v>
      </c>
      <c r="M12" s="9">
        <f t="shared" si="3"/>
        <v>100</v>
      </c>
      <c r="N12" s="11">
        <f t="shared" si="4"/>
        <v>21</v>
      </c>
      <c r="O12" s="9">
        <f t="shared" si="5"/>
        <v>77.777777777777786</v>
      </c>
      <c r="P12" s="20">
        <v>13</v>
      </c>
      <c r="Q12" s="9">
        <f t="shared" si="6"/>
        <v>36.111111111111107</v>
      </c>
      <c r="R12" s="19">
        <v>6</v>
      </c>
      <c r="S12" s="9">
        <f t="shared" si="7"/>
        <v>40</v>
      </c>
      <c r="T12" s="11">
        <f t="shared" si="8"/>
        <v>19</v>
      </c>
      <c r="U12" s="9">
        <f t="shared" si="9"/>
        <v>37.254901960784316</v>
      </c>
      <c r="V12" s="21">
        <f t="shared" si="10"/>
        <v>28</v>
      </c>
      <c r="W12" s="9">
        <f t="shared" si="11"/>
        <v>77.777777777777786</v>
      </c>
      <c r="X12" s="21">
        <f t="shared" si="12"/>
        <v>12</v>
      </c>
      <c r="Y12" s="9">
        <f t="shared" si="13"/>
        <v>80</v>
      </c>
      <c r="Z12" s="12">
        <f t="shared" si="14"/>
        <v>40</v>
      </c>
      <c r="AA12" s="9">
        <f t="shared" si="15"/>
        <v>78.431372549019613</v>
      </c>
      <c r="AB12" s="19">
        <v>2</v>
      </c>
      <c r="AC12" s="9">
        <f t="shared" si="16"/>
        <v>3.9215686274509802</v>
      </c>
    </row>
    <row r="13" spans="1:29" x14ac:dyDescent="0.25">
      <c r="A13" s="2">
        <v>5</v>
      </c>
      <c r="B13" s="1" t="s">
        <v>6</v>
      </c>
      <c r="C13" s="1" t="s">
        <v>6</v>
      </c>
      <c r="D13" s="19">
        <v>34</v>
      </c>
      <c r="E13" s="19">
        <v>17</v>
      </c>
      <c r="F13" s="3">
        <f t="shared" si="0"/>
        <v>51</v>
      </c>
      <c r="G13" s="19">
        <v>58</v>
      </c>
      <c r="H13" s="19">
        <v>34</v>
      </c>
      <c r="I13" s="3">
        <f t="shared" si="1"/>
        <v>92</v>
      </c>
      <c r="J13" s="19">
        <v>22</v>
      </c>
      <c r="K13" s="9">
        <f t="shared" si="2"/>
        <v>64.705882352941174</v>
      </c>
      <c r="L13" s="19">
        <v>16</v>
      </c>
      <c r="M13" s="9">
        <f t="shared" si="3"/>
        <v>94.117647058823522</v>
      </c>
      <c r="N13" s="11">
        <f t="shared" si="4"/>
        <v>38</v>
      </c>
      <c r="O13" s="9">
        <f t="shared" si="5"/>
        <v>74.509803921568633</v>
      </c>
      <c r="P13" s="20">
        <v>22</v>
      </c>
      <c r="Q13" s="9">
        <f t="shared" si="6"/>
        <v>37.931034482758619</v>
      </c>
      <c r="R13" s="19">
        <v>14</v>
      </c>
      <c r="S13" s="9">
        <f t="shared" si="7"/>
        <v>41.17647058823529</v>
      </c>
      <c r="T13" s="11">
        <f t="shared" si="8"/>
        <v>36</v>
      </c>
      <c r="U13" s="9">
        <f t="shared" si="9"/>
        <v>39.130434782608695</v>
      </c>
      <c r="V13" s="21">
        <f t="shared" si="10"/>
        <v>44</v>
      </c>
      <c r="W13" s="9">
        <f t="shared" si="11"/>
        <v>75.862068965517238</v>
      </c>
      <c r="X13" s="21">
        <f t="shared" si="12"/>
        <v>30</v>
      </c>
      <c r="Y13" s="9">
        <f t="shared" si="13"/>
        <v>88.235294117647058</v>
      </c>
      <c r="Z13" s="12">
        <f t="shared" si="14"/>
        <v>74</v>
      </c>
      <c r="AA13" s="9">
        <f t="shared" si="15"/>
        <v>80.434782608695656</v>
      </c>
      <c r="AB13" s="19">
        <v>3</v>
      </c>
      <c r="AC13" s="9">
        <f t="shared" si="16"/>
        <v>3.2608695652173911</v>
      </c>
    </row>
    <row r="14" spans="1:29" x14ac:dyDescent="0.25">
      <c r="A14" s="2">
        <v>6</v>
      </c>
      <c r="B14" s="1"/>
      <c r="C14" s="1" t="s">
        <v>12</v>
      </c>
      <c r="D14" s="19">
        <v>30</v>
      </c>
      <c r="E14" s="19">
        <v>12</v>
      </c>
      <c r="F14" s="3">
        <f t="shared" si="0"/>
        <v>42</v>
      </c>
      <c r="G14" s="19">
        <v>53</v>
      </c>
      <c r="H14" s="19">
        <v>21</v>
      </c>
      <c r="I14" s="3">
        <f t="shared" si="1"/>
        <v>74</v>
      </c>
      <c r="J14" s="19">
        <v>20</v>
      </c>
      <c r="K14" s="9">
        <f t="shared" si="2"/>
        <v>66.666666666666657</v>
      </c>
      <c r="L14" s="19">
        <v>11</v>
      </c>
      <c r="M14" s="9">
        <f t="shared" si="3"/>
        <v>91.666666666666657</v>
      </c>
      <c r="N14" s="11">
        <f t="shared" si="4"/>
        <v>31</v>
      </c>
      <c r="O14" s="9">
        <f t="shared" si="5"/>
        <v>73.80952380952381</v>
      </c>
      <c r="P14" s="20">
        <v>26</v>
      </c>
      <c r="Q14" s="9">
        <f t="shared" si="6"/>
        <v>49.056603773584904</v>
      </c>
      <c r="R14" s="19">
        <v>10</v>
      </c>
      <c r="S14" s="9">
        <f t="shared" si="7"/>
        <v>47.619047619047613</v>
      </c>
      <c r="T14" s="11">
        <f t="shared" si="8"/>
        <v>36</v>
      </c>
      <c r="U14" s="9">
        <f t="shared" si="9"/>
        <v>48.648648648648653</v>
      </c>
      <c r="V14" s="21">
        <f t="shared" si="10"/>
        <v>46</v>
      </c>
      <c r="W14" s="9">
        <f t="shared" si="11"/>
        <v>86.79245283018868</v>
      </c>
      <c r="X14" s="21">
        <f t="shared" si="12"/>
        <v>21</v>
      </c>
      <c r="Y14" s="9">
        <f t="shared" si="13"/>
        <v>100</v>
      </c>
      <c r="Z14" s="12">
        <f t="shared" si="14"/>
        <v>67</v>
      </c>
      <c r="AA14" s="9">
        <f t="shared" si="15"/>
        <v>90.540540540540533</v>
      </c>
      <c r="AB14" s="19">
        <v>0</v>
      </c>
      <c r="AC14" s="9">
        <f t="shared" si="16"/>
        <v>0</v>
      </c>
    </row>
    <row r="15" spans="1:29" x14ac:dyDescent="0.25">
      <c r="A15" s="2">
        <v>7</v>
      </c>
      <c r="B15" s="1" t="s">
        <v>7</v>
      </c>
      <c r="C15" s="1" t="s">
        <v>7</v>
      </c>
      <c r="D15" s="19">
        <v>31</v>
      </c>
      <c r="E15" s="19">
        <v>10</v>
      </c>
      <c r="F15" s="3">
        <f t="shared" si="0"/>
        <v>41</v>
      </c>
      <c r="G15" s="19">
        <v>48</v>
      </c>
      <c r="H15" s="19">
        <v>23</v>
      </c>
      <c r="I15" s="3">
        <f t="shared" si="1"/>
        <v>71</v>
      </c>
      <c r="J15" s="19">
        <v>26</v>
      </c>
      <c r="K15" s="9">
        <f t="shared" si="2"/>
        <v>83.870967741935488</v>
      </c>
      <c r="L15" s="19">
        <v>7</v>
      </c>
      <c r="M15" s="9">
        <f t="shared" si="3"/>
        <v>70</v>
      </c>
      <c r="N15" s="11">
        <f t="shared" si="4"/>
        <v>33</v>
      </c>
      <c r="O15" s="9">
        <f t="shared" si="5"/>
        <v>80.487804878048792</v>
      </c>
      <c r="P15" s="20">
        <v>19</v>
      </c>
      <c r="Q15" s="9">
        <f t="shared" si="6"/>
        <v>39.583333333333329</v>
      </c>
      <c r="R15" s="19">
        <v>12</v>
      </c>
      <c r="S15" s="9">
        <f t="shared" si="7"/>
        <v>52.173913043478258</v>
      </c>
      <c r="T15" s="11">
        <f t="shared" si="8"/>
        <v>31</v>
      </c>
      <c r="U15" s="9">
        <f t="shared" si="9"/>
        <v>43.661971830985912</v>
      </c>
      <c r="V15" s="21">
        <f t="shared" si="10"/>
        <v>45</v>
      </c>
      <c r="W15" s="9">
        <f t="shared" si="11"/>
        <v>93.75</v>
      </c>
      <c r="X15" s="21">
        <f t="shared" si="12"/>
        <v>19</v>
      </c>
      <c r="Y15" s="9">
        <f t="shared" si="13"/>
        <v>82.608695652173907</v>
      </c>
      <c r="Z15" s="12">
        <f t="shared" si="14"/>
        <v>64</v>
      </c>
      <c r="AA15" s="9">
        <f t="shared" si="15"/>
        <v>90.140845070422543</v>
      </c>
      <c r="AB15" s="19">
        <v>2</v>
      </c>
      <c r="AC15" s="9">
        <f t="shared" si="16"/>
        <v>2.8169014084507045</v>
      </c>
    </row>
    <row r="16" spans="1:29" x14ac:dyDescent="0.25">
      <c r="A16" s="2">
        <v>8</v>
      </c>
      <c r="B16" s="1"/>
      <c r="C16" s="1" t="s">
        <v>13</v>
      </c>
      <c r="D16" s="19">
        <v>28</v>
      </c>
      <c r="E16" s="19">
        <v>17</v>
      </c>
      <c r="F16" s="3">
        <f t="shared" si="0"/>
        <v>45</v>
      </c>
      <c r="G16" s="19">
        <v>42</v>
      </c>
      <c r="H16" s="19">
        <v>29</v>
      </c>
      <c r="I16" s="3">
        <f t="shared" si="1"/>
        <v>71</v>
      </c>
      <c r="J16" s="19">
        <v>15</v>
      </c>
      <c r="K16" s="9">
        <f t="shared" si="2"/>
        <v>53.571428571428569</v>
      </c>
      <c r="L16" s="19">
        <v>12</v>
      </c>
      <c r="M16" s="9">
        <f t="shared" si="3"/>
        <v>70.588235294117652</v>
      </c>
      <c r="N16" s="11">
        <f t="shared" si="4"/>
        <v>27</v>
      </c>
      <c r="O16" s="9">
        <f t="shared" si="5"/>
        <v>60</v>
      </c>
      <c r="P16" s="20">
        <v>18</v>
      </c>
      <c r="Q16" s="9">
        <f t="shared" si="6"/>
        <v>42.857142857142854</v>
      </c>
      <c r="R16" s="19">
        <v>14</v>
      </c>
      <c r="S16" s="9">
        <f t="shared" si="7"/>
        <v>48.275862068965516</v>
      </c>
      <c r="T16" s="11">
        <f t="shared" si="8"/>
        <v>32</v>
      </c>
      <c r="U16" s="9">
        <f t="shared" si="9"/>
        <v>45.070422535211272</v>
      </c>
      <c r="V16" s="21">
        <f t="shared" si="10"/>
        <v>33</v>
      </c>
      <c r="W16" s="9">
        <f t="shared" si="11"/>
        <v>78.571428571428569</v>
      </c>
      <c r="X16" s="21">
        <f t="shared" si="12"/>
        <v>26</v>
      </c>
      <c r="Y16" s="9">
        <f t="shared" si="13"/>
        <v>89.65517241379311</v>
      </c>
      <c r="Z16" s="12">
        <f t="shared" si="14"/>
        <v>59</v>
      </c>
      <c r="AA16" s="9">
        <f t="shared" si="15"/>
        <v>83.098591549295776</v>
      </c>
      <c r="AB16" s="19">
        <v>2</v>
      </c>
      <c r="AC16" s="9">
        <f t="shared" si="16"/>
        <v>2.8169014084507045</v>
      </c>
    </row>
    <row r="17" spans="1:29" x14ac:dyDescent="0.25">
      <c r="A17" s="2">
        <v>9</v>
      </c>
      <c r="B17" s="1" t="s">
        <v>9</v>
      </c>
      <c r="C17" s="1" t="s">
        <v>9</v>
      </c>
      <c r="D17" s="19">
        <v>35</v>
      </c>
      <c r="E17" s="19">
        <v>16</v>
      </c>
      <c r="F17" s="3">
        <f t="shared" si="0"/>
        <v>51</v>
      </c>
      <c r="G17" s="19">
        <v>56</v>
      </c>
      <c r="H17" s="19">
        <v>34</v>
      </c>
      <c r="I17" s="3">
        <f t="shared" si="1"/>
        <v>90</v>
      </c>
      <c r="J17" s="19">
        <v>30</v>
      </c>
      <c r="K17" s="9">
        <f t="shared" si="2"/>
        <v>85.714285714285708</v>
      </c>
      <c r="L17" s="19">
        <v>13</v>
      </c>
      <c r="M17" s="9">
        <f t="shared" si="3"/>
        <v>81.25</v>
      </c>
      <c r="N17" s="11">
        <f t="shared" si="4"/>
        <v>43</v>
      </c>
      <c r="O17" s="9">
        <f t="shared" si="5"/>
        <v>84.313725490196077</v>
      </c>
      <c r="P17" s="20">
        <v>12</v>
      </c>
      <c r="Q17" s="9">
        <f t="shared" si="6"/>
        <v>21.428571428571427</v>
      </c>
      <c r="R17" s="19">
        <v>13</v>
      </c>
      <c r="S17" s="9">
        <f t="shared" si="7"/>
        <v>38.235294117647058</v>
      </c>
      <c r="T17" s="11">
        <f t="shared" si="8"/>
        <v>25</v>
      </c>
      <c r="U17" s="9">
        <f t="shared" si="9"/>
        <v>27.777777777777779</v>
      </c>
      <c r="V17" s="21">
        <f t="shared" si="10"/>
        <v>42</v>
      </c>
      <c r="W17" s="9">
        <f t="shared" si="11"/>
        <v>75</v>
      </c>
      <c r="X17" s="21">
        <f t="shared" si="12"/>
        <v>26</v>
      </c>
      <c r="Y17" s="9">
        <f t="shared" si="13"/>
        <v>76.470588235294116</v>
      </c>
      <c r="Z17" s="12">
        <f t="shared" si="14"/>
        <v>68</v>
      </c>
      <c r="AA17" s="9">
        <f t="shared" si="15"/>
        <v>75.555555555555557</v>
      </c>
      <c r="AB17" s="19">
        <v>10</v>
      </c>
      <c r="AC17" s="9">
        <f t="shared" si="16"/>
        <v>11.111111111111111</v>
      </c>
    </row>
    <row r="18" spans="1:29" x14ac:dyDescent="0.25">
      <c r="A18" s="2">
        <v>10</v>
      </c>
      <c r="B18" s="1" t="s">
        <v>8</v>
      </c>
      <c r="C18" s="1" t="s">
        <v>8</v>
      </c>
      <c r="D18" s="19">
        <v>17</v>
      </c>
      <c r="E18" s="19">
        <v>10</v>
      </c>
      <c r="F18" s="3">
        <f t="shared" si="0"/>
        <v>27</v>
      </c>
      <c r="G18" s="19">
        <v>35</v>
      </c>
      <c r="H18" s="19">
        <v>19</v>
      </c>
      <c r="I18" s="3">
        <f t="shared" si="1"/>
        <v>54</v>
      </c>
      <c r="J18" s="19">
        <v>8</v>
      </c>
      <c r="K18" s="9">
        <f t="shared" si="2"/>
        <v>47.058823529411761</v>
      </c>
      <c r="L18" s="19">
        <v>2</v>
      </c>
      <c r="M18" s="9">
        <f t="shared" si="3"/>
        <v>20</v>
      </c>
      <c r="N18" s="11">
        <f t="shared" si="4"/>
        <v>10</v>
      </c>
      <c r="O18" s="9">
        <f t="shared" si="5"/>
        <v>37.037037037037038</v>
      </c>
      <c r="P18" s="20">
        <v>22</v>
      </c>
      <c r="Q18" s="9">
        <f t="shared" si="6"/>
        <v>62.857142857142854</v>
      </c>
      <c r="R18" s="19">
        <v>16</v>
      </c>
      <c r="S18" s="9">
        <f t="shared" si="7"/>
        <v>84.210526315789465</v>
      </c>
      <c r="T18" s="11">
        <f t="shared" si="8"/>
        <v>38</v>
      </c>
      <c r="U18" s="9">
        <f t="shared" si="9"/>
        <v>70.370370370370367</v>
      </c>
      <c r="V18" s="21">
        <f t="shared" si="10"/>
        <v>30</v>
      </c>
      <c r="W18" s="9">
        <f t="shared" si="11"/>
        <v>85.714285714285708</v>
      </c>
      <c r="X18" s="21">
        <f t="shared" si="12"/>
        <v>18</v>
      </c>
      <c r="Y18" s="9">
        <f t="shared" si="13"/>
        <v>94.73684210526315</v>
      </c>
      <c r="Z18" s="12">
        <f t="shared" si="14"/>
        <v>48</v>
      </c>
      <c r="AA18" s="9">
        <f t="shared" si="15"/>
        <v>88.888888888888886</v>
      </c>
      <c r="AB18" s="19">
        <v>2</v>
      </c>
      <c r="AC18" s="9">
        <f t="shared" si="16"/>
        <v>3.7037037037037033</v>
      </c>
    </row>
    <row r="19" spans="1:29" x14ac:dyDescent="0.25">
      <c r="A19" s="5"/>
      <c r="B19" s="13" t="s">
        <v>25</v>
      </c>
      <c r="C19" s="14"/>
      <c r="D19" s="8">
        <f>SUM(D9:D18)</f>
        <v>437</v>
      </c>
      <c r="E19" s="8">
        <f t="shared" ref="E19:J19" si="17">SUM(E9:E18)</f>
        <v>172</v>
      </c>
      <c r="F19" s="8">
        <f t="shared" si="17"/>
        <v>609</v>
      </c>
      <c r="G19" s="8">
        <f t="shared" si="17"/>
        <v>709</v>
      </c>
      <c r="H19" s="8">
        <f t="shared" si="17"/>
        <v>346</v>
      </c>
      <c r="I19" s="8">
        <f t="shared" si="17"/>
        <v>1055</v>
      </c>
      <c r="J19" s="8">
        <f t="shared" si="17"/>
        <v>233</v>
      </c>
      <c r="K19" s="10">
        <f t="shared" si="2"/>
        <v>53.318077803203657</v>
      </c>
      <c r="L19" s="8">
        <f>SUM(L9:L18)</f>
        <v>101</v>
      </c>
      <c r="M19" s="10">
        <f t="shared" si="3"/>
        <v>58.720930232558146</v>
      </c>
      <c r="N19" s="8">
        <f>SUM(N9:N18)</f>
        <v>334</v>
      </c>
      <c r="O19" s="10">
        <f t="shared" si="5"/>
        <v>54.844006568144501</v>
      </c>
      <c r="P19" s="8">
        <f>SUM(P9:P18)</f>
        <v>344</v>
      </c>
      <c r="Q19" s="10">
        <f t="shared" si="6"/>
        <v>48.519040902679833</v>
      </c>
      <c r="R19" s="8">
        <f>SUM(R9:R18)</f>
        <v>192</v>
      </c>
      <c r="S19" s="10">
        <f t="shared" si="7"/>
        <v>55.49132947976878</v>
      </c>
      <c r="T19" s="22">
        <f t="shared" si="8"/>
        <v>536</v>
      </c>
      <c r="U19" s="10">
        <f t="shared" si="9"/>
        <v>50.805687203791472</v>
      </c>
      <c r="V19" s="8">
        <f>SUM(V9:V18)</f>
        <v>577</v>
      </c>
      <c r="W19" s="10">
        <f t="shared" si="11"/>
        <v>81.382228490832148</v>
      </c>
      <c r="X19" s="8">
        <f>SUM(X9:X18)</f>
        <v>293</v>
      </c>
      <c r="Y19" s="10">
        <f t="shared" si="13"/>
        <v>84.682080924855498</v>
      </c>
      <c r="Z19" s="23">
        <f t="shared" si="14"/>
        <v>870</v>
      </c>
      <c r="AA19" s="10">
        <f t="shared" si="15"/>
        <v>82.464454976303315</v>
      </c>
      <c r="AB19" s="8">
        <f>SUM(AB9:AB18)</f>
        <v>47</v>
      </c>
      <c r="AC19" s="10">
        <f t="shared" si="16"/>
        <v>4.4549763033175358</v>
      </c>
    </row>
    <row r="20" spans="1:29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x14ac:dyDescent="0.25">
      <c r="A22" s="4" t="s">
        <v>26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</sheetData>
  <mergeCells count="28">
    <mergeCell ref="F6:F7"/>
    <mergeCell ref="E6:E7"/>
    <mergeCell ref="D4:F5"/>
    <mergeCell ref="G4:I5"/>
    <mergeCell ref="J6:K6"/>
    <mergeCell ref="D6:D7"/>
    <mergeCell ref="T6:U6"/>
    <mergeCell ref="N6:O6"/>
    <mergeCell ref="I6:I7"/>
    <mergeCell ref="H6:H7"/>
    <mergeCell ref="G6:G7"/>
    <mergeCell ref="L6:M6"/>
    <mergeCell ref="B19:C19"/>
    <mergeCell ref="A2:AC2"/>
    <mergeCell ref="V4:AA5"/>
    <mergeCell ref="V6:W6"/>
    <mergeCell ref="X6:Y6"/>
    <mergeCell ref="Z6:AA6"/>
    <mergeCell ref="AB4:AC5"/>
    <mergeCell ref="AB6:AB7"/>
    <mergeCell ref="AC6:AC7"/>
    <mergeCell ref="C4:C7"/>
    <mergeCell ref="B4:B7"/>
    <mergeCell ref="A4:A7"/>
    <mergeCell ref="J4:O5"/>
    <mergeCell ref="P4:U5"/>
    <mergeCell ref="P6:Q6"/>
    <mergeCell ref="R6:S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ANGKA KESEMBUHAN TUBERKOLOSIS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dcterms:created xsi:type="dcterms:W3CDTF">2024-01-08T06:04:02Z</dcterms:created>
  <dcterms:modified xsi:type="dcterms:W3CDTF">2026-02-02T08:05:32Z</dcterms:modified>
</cp:coreProperties>
</file>